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IEM REN LUYEN\2023-2024\HỌC KÌ I\CAC LOP NOP LAI\GỬI SV PHAN HOI LAN CUOI\"/>
    </mc:Choice>
  </mc:AlternateContent>
  <bookViews>
    <workbookView xWindow="0" yWindow="0" windowWidth="20490" windowHeight="7365"/>
  </bookViews>
  <sheets>
    <sheet name="23CĐBC" sheetId="18" r:id="rId1"/>
    <sheet name="23CĐTT1" sheetId="24" r:id="rId2"/>
    <sheet name="23CĐTT2" sheetId="22" r:id="rId3"/>
    <sheet name="23CĐTT3" sheetId="23" r:id="rId4"/>
    <sheet name="23CĐPR" sheetId="19" r:id="rId5"/>
    <sheet name="23CDDH" sheetId="25" r:id="rId6"/>
    <sheet name="23CĐQP" sheetId="20" r:id="rId7"/>
  </sheets>
  <definedNames>
    <definedName name="_xlnm._FilterDatabase" localSheetId="1" hidden="1">'23CĐTT1'!$A$7:$Y$125</definedName>
    <definedName name="_xlnm.Print_Titles" localSheetId="0">'23CĐBC'!$4:$6</definedName>
    <definedName name="_xlnm.Print_Titles" localSheetId="1">'23CĐTT1'!$4:$6</definedName>
  </definedNames>
  <calcPr calcId="152511"/>
</workbook>
</file>

<file path=xl/calcChain.xml><?xml version="1.0" encoding="utf-8"?>
<calcChain xmlns="http://schemas.openxmlformats.org/spreadsheetml/2006/main">
  <c r="R8" i="19" l="1"/>
  <c r="R9" i="25"/>
  <c r="S9" i="25" s="1"/>
  <c r="T9" i="25" s="1"/>
  <c r="R12" i="25"/>
  <c r="R13" i="25"/>
  <c r="S13" i="25" s="1"/>
  <c r="T13" i="25" s="1"/>
  <c r="R16" i="25"/>
  <c r="R18" i="25"/>
  <c r="S18" i="25" s="1"/>
  <c r="T18" i="25" s="1"/>
  <c r="R19" i="25"/>
  <c r="R20" i="25"/>
  <c r="R21" i="25"/>
  <c r="R23" i="25"/>
  <c r="R25" i="25"/>
  <c r="R26" i="25"/>
  <c r="S26" i="25" s="1"/>
  <c r="T26" i="25" s="1"/>
  <c r="R28" i="25"/>
  <c r="R31" i="25"/>
  <c r="S31" i="25" s="1"/>
  <c r="T31" i="25" s="1"/>
  <c r="R32" i="25"/>
  <c r="R34" i="25"/>
  <c r="S34" i="25" s="1"/>
  <c r="T34" i="25" s="1"/>
  <c r="R36" i="25"/>
  <c r="R37" i="25"/>
  <c r="R38" i="25"/>
  <c r="R39" i="25"/>
  <c r="R40" i="25"/>
  <c r="R41" i="25"/>
  <c r="R42" i="25"/>
  <c r="R43" i="25"/>
  <c r="R45" i="25"/>
  <c r="R47" i="25"/>
  <c r="R48" i="25"/>
  <c r="R50" i="25"/>
  <c r="S50" i="25" s="1"/>
  <c r="T50" i="25" s="1"/>
  <c r="R53" i="25"/>
  <c r="R54" i="25"/>
  <c r="S54" i="25" s="1"/>
  <c r="T54" i="25" s="1"/>
  <c r="R55" i="25"/>
  <c r="R57" i="25"/>
  <c r="S57" i="25" s="1"/>
  <c r="T57" i="25" s="1"/>
  <c r="R58" i="25"/>
  <c r="R59" i="25"/>
  <c r="R61" i="25"/>
  <c r="R62" i="25"/>
  <c r="S62" i="25" s="1"/>
  <c r="T62" i="25" s="1"/>
  <c r="R64" i="25"/>
  <c r="R66" i="25"/>
  <c r="S66" i="25" s="1"/>
  <c r="T66" i="25" s="1"/>
  <c r="S14" i="25"/>
  <c r="T14" i="25" s="1"/>
  <c r="S15" i="25"/>
  <c r="T15" i="25" s="1"/>
  <c r="S17" i="25"/>
  <c r="T17" i="25" s="1"/>
  <c r="S19" i="25"/>
  <c r="T19" i="25" s="1"/>
  <c r="S21" i="25"/>
  <c r="T21" i="25" s="1"/>
  <c r="S22" i="25"/>
  <c r="T22" i="25" s="1"/>
  <c r="S33" i="25"/>
  <c r="T33" i="25" s="1"/>
  <c r="S51" i="25"/>
  <c r="T51" i="25" s="1"/>
  <c r="S56" i="25"/>
  <c r="T56" i="25" s="1"/>
  <c r="S60" i="25"/>
  <c r="T60" i="25" s="1"/>
  <c r="S64" i="25"/>
  <c r="T64" i="25" s="1"/>
  <c r="R8" i="25"/>
  <c r="S8" i="25" s="1"/>
  <c r="T8" i="25" s="1"/>
  <c r="S23" i="25"/>
  <c r="T23" i="25" s="1"/>
  <c r="S59" i="25"/>
  <c r="T59" i="25" s="1"/>
  <c r="S10" i="25"/>
  <c r="T10" i="25" s="1"/>
  <c r="S11" i="25"/>
  <c r="T11" i="25" s="1"/>
  <c r="S12" i="25"/>
  <c r="T12" i="25" s="1"/>
  <c r="S16" i="25"/>
  <c r="T16" i="25" s="1"/>
  <c r="S20" i="25"/>
  <c r="T20" i="25" s="1"/>
  <c r="S24" i="25"/>
  <c r="T24" i="25" s="1"/>
  <c r="S25" i="25"/>
  <c r="T25" i="25" s="1"/>
  <c r="S27" i="25"/>
  <c r="T27" i="25" s="1"/>
  <c r="S28" i="25"/>
  <c r="T28" i="25" s="1"/>
  <c r="S29" i="25"/>
  <c r="T29" i="25" s="1"/>
  <c r="S32" i="25"/>
  <c r="T32" i="25" s="1"/>
  <c r="S35" i="25"/>
  <c r="T35" i="25" s="1"/>
  <c r="S36" i="25"/>
  <c r="T36" i="25" s="1"/>
  <c r="S37" i="25"/>
  <c r="T37" i="25" s="1"/>
  <c r="S38" i="25"/>
  <c r="T38" i="25" s="1"/>
  <c r="S39" i="25"/>
  <c r="T39" i="25" s="1"/>
  <c r="S40" i="25"/>
  <c r="T40" i="25" s="1"/>
  <c r="S41" i="25"/>
  <c r="T41" i="25" s="1"/>
  <c r="S42" i="25"/>
  <c r="T42" i="25" s="1"/>
  <c r="S43" i="25"/>
  <c r="T43" i="25" s="1"/>
  <c r="S44" i="25"/>
  <c r="T44" i="25" s="1"/>
  <c r="S45" i="25"/>
  <c r="T45" i="25" s="1"/>
  <c r="S46" i="25"/>
  <c r="T46" i="25" s="1"/>
  <c r="S47" i="25"/>
  <c r="T47" i="25" s="1"/>
  <c r="S48" i="25"/>
  <c r="T48" i="25" s="1"/>
  <c r="S49" i="25"/>
  <c r="T49" i="25" s="1"/>
  <c r="S53" i="25"/>
  <c r="T53" i="25" s="1"/>
  <c r="S55" i="25"/>
  <c r="T55" i="25" s="1"/>
  <c r="S58" i="25"/>
  <c r="T58" i="25" s="1"/>
  <c r="S61" i="25"/>
  <c r="T61" i="25" s="1"/>
  <c r="S63" i="25"/>
  <c r="T63" i="25" s="1"/>
  <c r="S65" i="25"/>
  <c r="T65" i="25" s="1"/>
  <c r="S67" i="25"/>
  <c r="T67" i="25" s="1"/>
  <c r="Q68" i="25"/>
  <c r="P68" i="25"/>
  <c r="O68" i="25"/>
  <c r="N68" i="25"/>
  <c r="M68" i="25"/>
  <c r="L68" i="25"/>
  <c r="K68" i="25"/>
  <c r="J68" i="25"/>
  <c r="R68" i="25" l="1"/>
  <c r="P57" i="20" l="1"/>
  <c r="O57" i="20"/>
  <c r="N57" i="20"/>
  <c r="M57" i="20"/>
  <c r="L57" i="20"/>
  <c r="Q57" i="20"/>
  <c r="K57" i="20"/>
  <c r="J57" i="20"/>
  <c r="Q133" i="19"/>
  <c r="P133" i="19"/>
  <c r="O133" i="19"/>
  <c r="N133" i="19"/>
  <c r="M133" i="19"/>
  <c r="L133" i="19"/>
  <c r="K133" i="19"/>
  <c r="J133" i="19"/>
  <c r="R10" i="22"/>
  <c r="R11" i="22"/>
  <c r="R12" i="22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7" i="22"/>
  <c r="R28" i="22"/>
  <c r="R29" i="22"/>
  <c r="R30" i="22"/>
  <c r="R31" i="22"/>
  <c r="R32" i="22"/>
  <c r="R33" i="22"/>
  <c r="R34" i="22"/>
  <c r="R36" i="22"/>
  <c r="R37" i="22"/>
  <c r="R38" i="22"/>
  <c r="R39" i="22"/>
  <c r="R40" i="22"/>
  <c r="R41" i="22"/>
  <c r="R42" i="22"/>
  <c r="R43" i="22"/>
  <c r="R44" i="22"/>
  <c r="R45" i="22"/>
  <c r="R47" i="22"/>
  <c r="R48" i="22"/>
  <c r="R49" i="22"/>
  <c r="R50" i="22"/>
  <c r="R51" i="22"/>
  <c r="R52" i="22"/>
  <c r="R53" i="22"/>
  <c r="R54" i="22"/>
  <c r="R55" i="22"/>
  <c r="R56" i="22"/>
  <c r="R57" i="22"/>
  <c r="R58" i="22"/>
  <c r="R59" i="22"/>
  <c r="R60" i="22"/>
  <c r="R61" i="22"/>
  <c r="R62" i="22"/>
  <c r="R63" i="22"/>
  <c r="R64" i="22"/>
  <c r="R65" i="22"/>
  <c r="R66" i="22"/>
  <c r="R67" i="22"/>
  <c r="R68" i="22"/>
  <c r="R69" i="22"/>
  <c r="R70" i="22"/>
  <c r="R71" i="22"/>
  <c r="R72" i="22"/>
  <c r="R73" i="22"/>
  <c r="R74" i="22"/>
  <c r="R75" i="22"/>
  <c r="R76" i="22"/>
  <c r="R77" i="22"/>
  <c r="R78" i="22"/>
  <c r="R79" i="22"/>
  <c r="R81" i="22"/>
  <c r="R82" i="22"/>
  <c r="R83" i="22"/>
  <c r="R84" i="22"/>
  <c r="R85" i="22"/>
  <c r="R86" i="22"/>
  <c r="R87" i="22"/>
  <c r="R88" i="22"/>
  <c r="R89" i="22"/>
  <c r="R90" i="22"/>
  <c r="R91" i="22"/>
  <c r="R92" i="22"/>
  <c r="R94" i="22"/>
  <c r="R95" i="22"/>
  <c r="R96" i="22"/>
  <c r="R97" i="22"/>
  <c r="R98" i="22"/>
  <c r="R99" i="22"/>
  <c r="R100" i="22"/>
  <c r="R101" i="22"/>
  <c r="R102" i="22"/>
  <c r="R103" i="22"/>
  <c r="R104" i="22"/>
  <c r="R105" i="22"/>
  <c r="R106" i="22"/>
  <c r="R107" i="22"/>
  <c r="R108" i="22"/>
  <c r="R109" i="22"/>
  <c r="R110" i="22"/>
  <c r="R111" i="22"/>
  <c r="R112" i="22"/>
  <c r="R113" i="22"/>
  <c r="R114" i="22"/>
  <c r="R115" i="22"/>
  <c r="R116" i="22"/>
  <c r="R118" i="22"/>
  <c r="R119" i="22"/>
  <c r="R121" i="22"/>
  <c r="R122" i="22"/>
  <c r="R123" i="22"/>
  <c r="R124" i="22"/>
  <c r="R125" i="22"/>
  <c r="R126" i="22"/>
  <c r="S126" i="22" s="1"/>
  <c r="R8" i="22"/>
  <c r="S12" i="24"/>
  <c r="S14" i="24"/>
  <c r="S15" i="24"/>
  <c r="S16" i="24"/>
  <c r="S17" i="24"/>
  <c r="S20" i="24"/>
  <c r="S21" i="24"/>
  <c r="S22" i="24"/>
  <c r="S23" i="24"/>
  <c r="S25" i="24"/>
  <c r="S26" i="24"/>
  <c r="S27" i="24"/>
  <c r="S28" i="24"/>
  <c r="S29" i="24"/>
  <c r="S30" i="24"/>
  <c r="S31" i="24"/>
  <c r="S32" i="24"/>
  <c r="S33" i="24"/>
  <c r="S34" i="24"/>
  <c r="S35" i="24"/>
  <c r="S36" i="24"/>
  <c r="S37" i="24"/>
  <c r="S38" i="24"/>
  <c r="S41" i="24"/>
  <c r="S42" i="24"/>
  <c r="S43" i="24"/>
  <c r="S44" i="24"/>
  <c r="S45" i="24"/>
  <c r="S46" i="24"/>
  <c r="S47" i="24"/>
  <c r="S49" i="24"/>
  <c r="S50" i="24"/>
  <c r="S52" i="24"/>
  <c r="S53" i="24"/>
  <c r="S54" i="24"/>
  <c r="S55" i="24"/>
  <c r="S56" i="24"/>
  <c r="S57" i="24"/>
  <c r="S58" i="24"/>
  <c r="S59" i="24"/>
  <c r="S60" i="24"/>
  <c r="S61" i="24"/>
  <c r="S62" i="24"/>
  <c r="S63" i="24"/>
  <c r="S64" i="24"/>
  <c r="S67" i="24"/>
  <c r="S68" i="24"/>
  <c r="S69" i="24"/>
  <c r="S70" i="24"/>
  <c r="S71" i="24"/>
  <c r="S72" i="24"/>
  <c r="S73" i="24"/>
  <c r="S74" i="24"/>
  <c r="S75" i="24"/>
  <c r="S76" i="24"/>
  <c r="S77" i="24"/>
  <c r="S78" i="24"/>
  <c r="S79" i="24"/>
  <c r="S80" i="24"/>
  <c r="S81" i="24"/>
  <c r="S82" i="24"/>
  <c r="S83" i="24"/>
  <c r="S84" i="24"/>
  <c r="S85" i="24"/>
  <c r="S87" i="24"/>
  <c r="S88" i="24"/>
  <c r="S89" i="24"/>
  <c r="S90" i="24"/>
  <c r="S91" i="24"/>
  <c r="S92" i="24"/>
  <c r="S93" i="24"/>
  <c r="S94" i="24"/>
  <c r="S96" i="24"/>
  <c r="S97" i="24"/>
  <c r="S98" i="24"/>
  <c r="S99" i="24"/>
  <c r="S100" i="24"/>
  <c r="S101" i="24"/>
  <c r="S102" i="24"/>
  <c r="S103" i="24"/>
  <c r="S105" i="24"/>
  <c r="S106" i="24"/>
  <c r="S107" i="24"/>
  <c r="S108" i="24"/>
  <c r="S109" i="24"/>
  <c r="S110" i="24"/>
  <c r="S111" i="24"/>
  <c r="S112" i="24"/>
  <c r="S113" i="24"/>
  <c r="S114" i="24"/>
  <c r="S116" i="24"/>
  <c r="S119" i="24"/>
  <c r="S120" i="24"/>
  <c r="S122" i="24"/>
  <c r="S125" i="24"/>
  <c r="S11" i="24"/>
  <c r="R11" i="24"/>
  <c r="R12" i="24"/>
  <c r="R14" i="24"/>
  <c r="R15" i="24"/>
  <c r="R16" i="24"/>
  <c r="R17" i="24"/>
  <c r="R20" i="24"/>
  <c r="R21" i="24"/>
  <c r="R22" i="24"/>
  <c r="R23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41" i="24"/>
  <c r="R42" i="24"/>
  <c r="R43" i="24"/>
  <c r="R44" i="24"/>
  <c r="R45" i="24"/>
  <c r="R46" i="24"/>
  <c r="R47" i="24"/>
  <c r="R49" i="24"/>
  <c r="R50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R64" i="24"/>
  <c r="R67" i="24"/>
  <c r="R68" i="24"/>
  <c r="R69" i="24"/>
  <c r="R70" i="24"/>
  <c r="R71" i="24"/>
  <c r="R72" i="24"/>
  <c r="R73" i="24"/>
  <c r="R74" i="24"/>
  <c r="R75" i="24"/>
  <c r="R76" i="24"/>
  <c r="R77" i="24"/>
  <c r="R78" i="24"/>
  <c r="R79" i="24"/>
  <c r="R80" i="24"/>
  <c r="R81" i="24"/>
  <c r="R82" i="24"/>
  <c r="R83" i="24"/>
  <c r="R84" i="24"/>
  <c r="R85" i="24"/>
  <c r="R87" i="24"/>
  <c r="R88" i="24"/>
  <c r="R89" i="24"/>
  <c r="R90" i="24"/>
  <c r="R91" i="24"/>
  <c r="R92" i="24"/>
  <c r="R93" i="24"/>
  <c r="R94" i="24"/>
  <c r="R96" i="24"/>
  <c r="R97" i="24"/>
  <c r="R98" i="24"/>
  <c r="R99" i="24"/>
  <c r="R100" i="24"/>
  <c r="R101" i="24"/>
  <c r="R102" i="24"/>
  <c r="R103" i="24"/>
  <c r="R105" i="24"/>
  <c r="R106" i="24"/>
  <c r="R107" i="24"/>
  <c r="R108" i="24"/>
  <c r="R109" i="24"/>
  <c r="R110" i="24"/>
  <c r="R111" i="24"/>
  <c r="R112" i="24"/>
  <c r="R113" i="24"/>
  <c r="R114" i="24"/>
  <c r="R116" i="24"/>
  <c r="R119" i="24"/>
  <c r="R120" i="24"/>
  <c r="R122" i="24"/>
  <c r="R125" i="24"/>
  <c r="R8" i="18"/>
  <c r="R108" i="18"/>
  <c r="R112" i="18"/>
  <c r="Q127" i="22"/>
  <c r="P127" i="22"/>
  <c r="O127" i="22"/>
  <c r="N127" i="22"/>
  <c r="M127" i="22"/>
  <c r="L127" i="22"/>
  <c r="K127" i="22"/>
  <c r="J127" i="22"/>
  <c r="S112" i="18" l="1"/>
  <c r="R124" i="23"/>
  <c r="S124" i="23" s="1"/>
  <c r="T124" i="23" s="1"/>
  <c r="R123" i="23"/>
  <c r="S123" i="23" s="1"/>
  <c r="T123" i="23" s="1"/>
  <c r="R122" i="23"/>
  <c r="S122" i="23" s="1"/>
  <c r="T122" i="23" s="1"/>
  <c r="R121" i="23"/>
  <c r="S121" i="23" s="1"/>
  <c r="T121" i="23" s="1"/>
  <c r="R120" i="23"/>
  <c r="S120" i="23" s="1"/>
  <c r="T120" i="23" s="1"/>
  <c r="R119" i="23"/>
  <c r="S119" i="23" s="1"/>
  <c r="T119" i="23" s="1"/>
  <c r="R117" i="23"/>
  <c r="S117" i="23" s="1"/>
  <c r="T117" i="23" s="1"/>
  <c r="R118" i="23"/>
  <c r="S118" i="23" s="1"/>
  <c r="T118" i="23" s="1"/>
  <c r="R116" i="23"/>
  <c r="S116" i="23" s="1"/>
  <c r="T116" i="23" s="1"/>
  <c r="R115" i="23"/>
  <c r="S115" i="23" s="1"/>
  <c r="T115" i="23" s="1"/>
  <c r="R114" i="23"/>
  <c r="S114" i="23" s="1"/>
  <c r="T114" i="23" s="1"/>
  <c r="R88" i="23"/>
  <c r="S88" i="23" s="1"/>
  <c r="T88" i="23" s="1"/>
  <c r="R86" i="23"/>
  <c r="S86" i="23" s="1"/>
  <c r="T86" i="23" s="1"/>
  <c r="R87" i="23"/>
  <c r="S87" i="23" s="1"/>
  <c r="T87" i="23" s="1"/>
  <c r="R113" i="23"/>
  <c r="S113" i="23" s="1"/>
  <c r="T113" i="23" s="1"/>
  <c r="R112" i="23"/>
  <c r="S112" i="23" s="1"/>
  <c r="T112" i="23" s="1"/>
  <c r="R111" i="23"/>
  <c r="S111" i="23" s="1"/>
  <c r="T111" i="23" s="1"/>
  <c r="R109" i="23"/>
  <c r="S109" i="23" s="1"/>
  <c r="T109" i="23" s="1"/>
  <c r="R110" i="23"/>
  <c r="S110" i="23" s="1"/>
  <c r="T110" i="23" s="1"/>
  <c r="R108" i="23"/>
  <c r="S108" i="23" s="1"/>
  <c r="T108" i="23" s="1"/>
  <c r="R107" i="23"/>
  <c r="S107" i="23" s="1"/>
  <c r="T107" i="23" s="1"/>
  <c r="R102" i="23"/>
  <c r="S102" i="23" s="1"/>
  <c r="T102" i="23" s="1"/>
  <c r="R106" i="23"/>
  <c r="S106" i="23" s="1"/>
  <c r="T106" i="23" s="1"/>
  <c r="R103" i="23"/>
  <c r="S103" i="23" s="1"/>
  <c r="T103" i="23" s="1"/>
  <c r="R104" i="23"/>
  <c r="S104" i="23" s="1"/>
  <c r="T104" i="23" s="1"/>
  <c r="R85" i="23"/>
  <c r="S85" i="23" s="1"/>
  <c r="T85" i="23" s="1"/>
  <c r="R84" i="23"/>
  <c r="S84" i="23" s="1"/>
  <c r="T84" i="23" s="1"/>
  <c r="R101" i="23"/>
  <c r="S101" i="23" s="1"/>
  <c r="T101" i="23" s="1"/>
  <c r="R98" i="23"/>
  <c r="S98" i="23" s="1"/>
  <c r="T98" i="23" s="1"/>
  <c r="R99" i="23"/>
  <c r="S99" i="23" s="1"/>
  <c r="T99" i="23" s="1"/>
  <c r="R96" i="23"/>
  <c r="S96" i="23" s="1"/>
  <c r="T96" i="23" s="1"/>
  <c r="R100" i="23"/>
  <c r="S100" i="23" s="1"/>
  <c r="T100" i="23" s="1"/>
  <c r="R95" i="23"/>
  <c r="S95" i="23" s="1"/>
  <c r="T95" i="23" s="1"/>
  <c r="R97" i="23"/>
  <c r="S97" i="23" s="1"/>
  <c r="T97" i="23" s="1"/>
  <c r="R94" i="23"/>
  <c r="S94" i="23" s="1"/>
  <c r="T94" i="23" s="1"/>
  <c r="R91" i="23"/>
  <c r="S91" i="23" s="1"/>
  <c r="T91" i="23" s="1"/>
  <c r="R90" i="23"/>
  <c r="S90" i="23" s="1"/>
  <c r="T90" i="23" s="1"/>
  <c r="R93" i="23"/>
  <c r="S93" i="23" s="1"/>
  <c r="T93" i="23" s="1"/>
  <c r="R89" i="23"/>
  <c r="S89" i="23" s="1"/>
  <c r="T89" i="23" s="1"/>
  <c r="R82" i="23"/>
  <c r="S82" i="23" s="1"/>
  <c r="T82" i="23" s="1"/>
  <c r="R83" i="23"/>
  <c r="S83" i="23" s="1"/>
  <c r="T83" i="23" s="1"/>
  <c r="R80" i="23"/>
  <c r="S80" i="23" s="1"/>
  <c r="T80" i="23" s="1"/>
  <c r="R81" i="23"/>
  <c r="S81" i="23" s="1"/>
  <c r="T81" i="23" s="1"/>
  <c r="R79" i="23"/>
  <c r="S79" i="23" s="1"/>
  <c r="T79" i="23" s="1"/>
  <c r="R78" i="23"/>
  <c r="S78" i="23" s="1"/>
  <c r="T78" i="23" s="1"/>
  <c r="R77" i="23"/>
  <c r="S77" i="23" s="1"/>
  <c r="T77" i="23" s="1"/>
  <c r="R76" i="23"/>
  <c r="S76" i="23" s="1"/>
  <c r="T76" i="23" s="1"/>
  <c r="R75" i="23"/>
  <c r="S75" i="23" s="1"/>
  <c r="T75" i="23" s="1"/>
  <c r="R72" i="23"/>
  <c r="S72" i="23" s="1"/>
  <c r="T72" i="23" s="1"/>
  <c r="R73" i="23"/>
  <c r="S73" i="23" s="1"/>
  <c r="T73" i="23" s="1"/>
  <c r="R74" i="23"/>
  <c r="S74" i="23" s="1"/>
  <c r="T74" i="23" s="1"/>
  <c r="R71" i="23"/>
  <c r="S71" i="23" s="1"/>
  <c r="T71" i="23" s="1"/>
  <c r="R70" i="23"/>
  <c r="S70" i="23" s="1"/>
  <c r="T70" i="23" s="1"/>
  <c r="R69" i="23"/>
  <c r="S69" i="23" s="1"/>
  <c r="T69" i="23" s="1"/>
  <c r="R68" i="23"/>
  <c r="S68" i="23" s="1"/>
  <c r="T68" i="23" s="1"/>
  <c r="R67" i="23"/>
  <c r="S67" i="23" s="1"/>
  <c r="T67" i="23" s="1"/>
  <c r="R63" i="23"/>
  <c r="S63" i="23" s="1"/>
  <c r="T63" i="23" s="1"/>
  <c r="R66" i="23"/>
  <c r="S66" i="23" s="1"/>
  <c r="T66" i="23" s="1"/>
  <c r="R64" i="23"/>
  <c r="S64" i="23" s="1"/>
  <c r="T64" i="23" s="1"/>
  <c r="R65" i="23"/>
  <c r="S65" i="23" s="1"/>
  <c r="T65" i="23" s="1"/>
  <c r="R60" i="23"/>
  <c r="S60" i="23" s="1"/>
  <c r="T60" i="23" s="1"/>
  <c r="R61" i="23"/>
  <c r="S61" i="23" s="1"/>
  <c r="T61" i="23" s="1"/>
  <c r="R62" i="23"/>
  <c r="S62" i="23" s="1"/>
  <c r="T62" i="23" s="1"/>
  <c r="R59" i="23"/>
  <c r="S59" i="23" s="1"/>
  <c r="T59" i="23" s="1"/>
  <c r="R58" i="23"/>
  <c r="S58" i="23" s="1"/>
  <c r="T58" i="23" s="1"/>
  <c r="R56" i="23"/>
  <c r="S56" i="23" s="1"/>
  <c r="T56" i="23" s="1"/>
  <c r="R57" i="23"/>
  <c r="S57" i="23" s="1"/>
  <c r="T57" i="23" s="1"/>
  <c r="R55" i="23"/>
  <c r="S55" i="23" s="1"/>
  <c r="T55" i="23" s="1"/>
  <c r="R54" i="23"/>
  <c r="S54" i="23" s="1"/>
  <c r="T54" i="23" s="1"/>
  <c r="R53" i="23"/>
  <c r="S53" i="23" s="1"/>
  <c r="T53" i="23" s="1"/>
  <c r="R52" i="23"/>
  <c r="S52" i="23" s="1"/>
  <c r="T52" i="23" s="1"/>
  <c r="R50" i="23"/>
  <c r="S50" i="23" s="1"/>
  <c r="T50" i="23" s="1"/>
  <c r="R49" i="23"/>
  <c r="S49" i="23" s="1"/>
  <c r="T49" i="23" s="1"/>
  <c r="R51" i="23"/>
  <c r="S51" i="23" s="1"/>
  <c r="T51" i="23" s="1"/>
  <c r="R48" i="23"/>
  <c r="S48" i="23" s="1"/>
  <c r="T48" i="23" s="1"/>
  <c r="R47" i="23"/>
  <c r="S47" i="23" s="1"/>
  <c r="T47" i="23" s="1"/>
  <c r="R46" i="23"/>
  <c r="S46" i="23" s="1"/>
  <c r="T46" i="23" s="1"/>
  <c r="R45" i="23"/>
  <c r="S45" i="23" s="1"/>
  <c r="T45" i="23" s="1"/>
  <c r="R44" i="23"/>
  <c r="S44" i="23" s="1"/>
  <c r="T44" i="23" s="1"/>
  <c r="R43" i="23"/>
  <c r="S43" i="23" s="1"/>
  <c r="T43" i="23" s="1"/>
  <c r="R42" i="23"/>
  <c r="S42" i="23" s="1"/>
  <c r="T42" i="23" s="1"/>
  <c r="R41" i="23"/>
  <c r="S41" i="23" s="1"/>
  <c r="T41" i="23" s="1"/>
  <c r="R39" i="23"/>
  <c r="S39" i="23" s="1"/>
  <c r="T39" i="23" s="1"/>
  <c r="R40" i="23"/>
  <c r="S40" i="23" s="1"/>
  <c r="T40" i="23" s="1"/>
  <c r="R38" i="23"/>
  <c r="S38" i="23" s="1"/>
  <c r="T38" i="23" s="1"/>
  <c r="R37" i="23"/>
  <c r="S37" i="23" s="1"/>
  <c r="T37" i="23" s="1"/>
  <c r="R34" i="23"/>
  <c r="S34" i="23" s="1"/>
  <c r="T34" i="23" s="1"/>
  <c r="R36" i="23"/>
  <c r="S36" i="23" s="1"/>
  <c r="T36" i="23" s="1"/>
  <c r="R35" i="23"/>
  <c r="S35" i="23" s="1"/>
  <c r="T35" i="23" s="1"/>
  <c r="R32" i="23"/>
  <c r="S32" i="23" s="1"/>
  <c r="T32" i="23" s="1"/>
  <c r="R30" i="23"/>
  <c r="S30" i="23" s="1"/>
  <c r="T30" i="23" s="1"/>
  <c r="R31" i="23"/>
  <c r="S31" i="23" s="1"/>
  <c r="T31" i="23" s="1"/>
  <c r="R33" i="23"/>
  <c r="S33" i="23" s="1"/>
  <c r="T33" i="23" s="1"/>
  <c r="R29" i="23"/>
  <c r="S29" i="23" s="1"/>
  <c r="T29" i="23" s="1"/>
  <c r="R28" i="23"/>
  <c r="S28" i="23" s="1"/>
  <c r="T28" i="23" s="1"/>
  <c r="R27" i="23"/>
  <c r="S27" i="23" s="1"/>
  <c r="T27" i="23" s="1"/>
  <c r="R26" i="23"/>
  <c r="S26" i="23" s="1"/>
  <c r="T26" i="23" s="1"/>
  <c r="R25" i="23"/>
  <c r="S25" i="23" s="1"/>
  <c r="T25" i="23" s="1"/>
  <c r="R24" i="23"/>
  <c r="S24" i="23" s="1"/>
  <c r="T24" i="23" s="1"/>
  <c r="R23" i="23"/>
  <c r="S23" i="23" s="1"/>
  <c r="T23" i="23" s="1"/>
  <c r="R18" i="23"/>
  <c r="S18" i="23" s="1"/>
  <c r="T18" i="23" s="1"/>
  <c r="R17" i="23"/>
  <c r="S17" i="23" s="1"/>
  <c r="T17" i="23" s="1"/>
  <c r="R19" i="23"/>
  <c r="S19" i="23" s="1"/>
  <c r="T19" i="23" s="1"/>
  <c r="R22" i="23"/>
  <c r="S22" i="23" s="1"/>
  <c r="T22" i="23" s="1"/>
  <c r="R21" i="23"/>
  <c r="S21" i="23" s="1"/>
  <c r="T21" i="23" s="1"/>
  <c r="R15" i="23"/>
  <c r="S15" i="23" s="1"/>
  <c r="T15" i="23" s="1"/>
  <c r="R14" i="23"/>
  <c r="S14" i="23" s="1"/>
  <c r="T14" i="23" s="1"/>
  <c r="R16" i="23"/>
  <c r="S16" i="23" s="1"/>
  <c r="T16" i="23" s="1"/>
  <c r="R13" i="23"/>
  <c r="S13" i="23" s="1"/>
  <c r="T13" i="23" s="1"/>
  <c r="R12" i="23"/>
  <c r="S12" i="23" s="1"/>
  <c r="T12" i="23" s="1"/>
  <c r="R10" i="23"/>
  <c r="S10" i="23" s="1"/>
  <c r="T10" i="23" s="1"/>
  <c r="R9" i="23"/>
  <c r="S9" i="23" s="1"/>
  <c r="T9" i="23" s="1"/>
  <c r="R11" i="23"/>
  <c r="S11" i="23" s="1"/>
  <c r="T11" i="23" s="1"/>
  <c r="R8" i="23"/>
  <c r="S8" i="23" s="1"/>
  <c r="T8" i="23" s="1"/>
  <c r="T126" i="22" l="1"/>
  <c r="S125" i="22"/>
  <c r="T125" i="22" s="1"/>
  <c r="S124" i="22"/>
  <c r="T124" i="22" s="1"/>
  <c r="S123" i="22"/>
  <c r="T123" i="22" s="1"/>
  <c r="S122" i="22"/>
  <c r="T122" i="22" s="1"/>
  <c r="S121" i="22"/>
  <c r="T121" i="22" s="1"/>
  <c r="S119" i="22"/>
  <c r="T119" i="22" s="1"/>
  <c r="S118" i="22"/>
  <c r="T118" i="22" s="1"/>
  <c r="S116" i="22"/>
  <c r="T116" i="22" s="1"/>
  <c r="S115" i="22"/>
  <c r="T115" i="22" s="1"/>
  <c r="S114" i="22"/>
  <c r="T114" i="22" s="1"/>
  <c r="S113" i="22"/>
  <c r="T113" i="22" s="1"/>
  <c r="S112" i="22"/>
  <c r="T112" i="22" s="1"/>
  <c r="S111" i="22"/>
  <c r="T111" i="22" s="1"/>
  <c r="S110" i="22"/>
  <c r="T110" i="22" s="1"/>
  <c r="S109" i="22"/>
  <c r="T109" i="22" s="1"/>
  <c r="S108" i="22"/>
  <c r="T108" i="22" s="1"/>
  <c r="S107" i="22"/>
  <c r="T107" i="22" s="1"/>
  <c r="S106" i="22"/>
  <c r="T106" i="22" s="1"/>
  <c r="S105" i="22"/>
  <c r="T105" i="22" s="1"/>
  <c r="S104" i="22"/>
  <c r="T104" i="22" s="1"/>
  <c r="S103" i="22"/>
  <c r="T103" i="22" s="1"/>
  <c r="S102" i="22"/>
  <c r="T102" i="22" s="1"/>
  <c r="S101" i="22"/>
  <c r="T101" i="22" s="1"/>
  <c r="S100" i="22"/>
  <c r="T100" i="22" s="1"/>
  <c r="S99" i="22"/>
  <c r="T99" i="22" s="1"/>
  <c r="S98" i="22"/>
  <c r="T98" i="22" s="1"/>
  <c r="S97" i="22"/>
  <c r="T97" i="22" s="1"/>
  <c r="S96" i="22"/>
  <c r="T96" i="22" s="1"/>
  <c r="S95" i="22"/>
  <c r="T95" i="22" s="1"/>
  <c r="S94" i="22"/>
  <c r="T94" i="22" s="1"/>
  <c r="S92" i="22"/>
  <c r="T92" i="22" s="1"/>
  <c r="S91" i="22"/>
  <c r="T91" i="22" s="1"/>
  <c r="S90" i="22"/>
  <c r="T90" i="22" s="1"/>
  <c r="S89" i="22"/>
  <c r="T89" i="22" s="1"/>
  <c r="S88" i="22"/>
  <c r="T88" i="22" s="1"/>
  <c r="S87" i="22"/>
  <c r="T87" i="22" s="1"/>
  <c r="S86" i="22"/>
  <c r="T86" i="22" s="1"/>
  <c r="S85" i="22"/>
  <c r="T85" i="22" s="1"/>
  <c r="S84" i="22"/>
  <c r="T84" i="22" s="1"/>
  <c r="S83" i="22"/>
  <c r="T83" i="22" s="1"/>
  <c r="S82" i="22"/>
  <c r="T82" i="22" s="1"/>
  <c r="S81" i="22"/>
  <c r="T81" i="22" s="1"/>
  <c r="S79" i="22"/>
  <c r="T79" i="22" s="1"/>
  <c r="S78" i="22"/>
  <c r="T78" i="22" s="1"/>
  <c r="S77" i="22"/>
  <c r="T77" i="22" s="1"/>
  <c r="S76" i="22"/>
  <c r="T76" i="22" s="1"/>
  <c r="S75" i="22"/>
  <c r="T75" i="22" s="1"/>
  <c r="S74" i="22"/>
  <c r="T74" i="22" s="1"/>
  <c r="S73" i="22"/>
  <c r="T73" i="22" s="1"/>
  <c r="S72" i="22"/>
  <c r="T72" i="22" s="1"/>
  <c r="S71" i="22"/>
  <c r="T71" i="22" s="1"/>
  <c r="S70" i="22"/>
  <c r="T70" i="22" s="1"/>
  <c r="S69" i="22"/>
  <c r="T69" i="22" s="1"/>
  <c r="S68" i="22"/>
  <c r="T68" i="22" s="1"/>
  <c r="S67" i="22"/>
  <c r="T67" i="22" s="1"/>
  <c r="S66" i="22"/>
  <c r="T66" i="22" s="1"/>
  <c r="S65" i="22"/>
  <c r="T65" i="22" s="1"/>
  <c r="S64" i="22"/>
  <c r="T64" i="22" s="1"/>
  <c r="S63" i="22"/>
  <c r="T63" i="22" s="1"/>
  <c r="S62" i="22"/>
  <c r="T62" i="22" s="1"/>
  <c r="S61" i="22"/>
  <c r="T61" i="22" s="1"/>
  <c r="S60" i="22"/>
  <c r="T60" i="22" s="1"/>
  <c r="S59" i="22"/>
  <c r="T59" i="22" s="1"/>
  <c r="S58" i="22"/>
  <c r="T58" i="22" s="1"/>
  <c r="S57" i="22"/>
  <c r="T57" i="22" s="1"/>
  <c r="S56" i="22"/>
  <c r="T56" i="22" s="1"/>
  <c r="S55" i="22"/>
  <c r="T55" i="22" s="1"/>
  <c r="S54" i="22"/>
  <c r="T54" i="22" s="1"/>
  <c r="S53" i="22"/>
  <c r="T53" i="22" s="1"/>
  <c r="S52" i="22"/>
  <c r="T52" i="22" s="1"/>
  <c r="S51" i="22"/>
  <c r="T51" i="22" s="1"/>
  <c r="S50" i="22"/>
  <c r="T50" i="22" s="1"/>
  <c r="S49" i="22"/>
  <c r="T49" i="22" s="1"/>
  <c r="S48" i="22"/>
  <c r="T48" i="22" s="1"/>
  <c r="S47" i="22"/>
  <c r="T47" i="22" s="1"/>
  <c r="S45" i="22"/>
  <c r="T45" i="22" s="1"/>
  <c r="S44" i="22"/>
  <c r="T44" i="22" s="1"/>
  <c r="S43" i="22"/>
  <c r="T43" i="22" s="1"/>
  <c r="S42" i="22"/>
  <c r="T42" i="22" s="1"/>
  <c r="S41" i="22"/>
  <c r="T41" i="22" s="1"/>
  <c r="S40" i="22"/>
  <c r="T40" i="22" s="1"/>
  <c r="S39" i="22"/>
  <c r="T39" i="22" s="1"/>
  <c r="S38" i="22"/>
  <c r="T38" i="22" s="1"/>
  <c r="S37" i="22"/>
  <c r="T37" i="22" s="1"/>
  <c r="S36" i="22"/>
  <c r="T36" i="22" s="1"/>
  <c r="S34" i="22"/>
  <c r="T34" i="22" s="1"/>
  <c r="S33" i="22"/>
  <c r="T33" i="22" s="1"/>
  <c r="S32" i="22"/>
  <c r="T32" i="22" s="1"/>
  <c r="S31" i="22"/>
  <c r="T31" i="22" s="1"/>
  <c r="S30" i="22"/>
  <c r="T30" i="22" s="1"/>
  <c r="S29" i="22"/>
  <c r="T29" i="22" s="1"/>
  <c r="S28" i="22"/>
  <c r="T28" i="22" s="1"/>
  <c r="S27" i="22"/>
  <c r="T27" i="22" s="1"/>
  <c r="S25" i="22"/>
  <c r="T25" i="22" s="1"/>
  <c r="S24" i="22"/>
  <c r="T24" i="22" s="1"/>
  <c r="S23" i="22"/>
  <c r="T23" i="22" s="1"/>
  <c r="S22" i="22"/>
  <c r="T22" i="22" s="1"/>
  <c r="S21" i="22"/>
  <c r="T21" i="22" s="1"/>
  <c r="S20" i="22"/>
  <c r="T20" i="22" s="1"/>
  <c r="S19" i="22"/>
  <c r="T19" i="22" s="1"/>
  <c r="S18" i="22"/>
  <c r="T18" i="22" s="1"/>
  <c r="S17" i="22"/>
  <c r="T17" i="22" s="1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8" i="22"/>
  <c r="T8" i="22" s="1"/>
  <c r="R56" i="20"/>
  <c r="S56" i="20" s="1"/>
  <c r="T56" i="20" s="1"/>
  <c r="R55" i="20"/>
  <c r="S55" i="20" s="1"/>
  <c r="T55" i="20" s="1"/>
  <c r="R54" i="20"/>
  <c r="S54" i="20" s="1"/>
  <c r="T54" i="20" s="1"/>
  <c r="S53" i="20"/>
  <c r="T53" i="20" s="1"/>
  <c r="R53" i="20"/>
  <c r="R52" i="20"/>
  <c r="S52" i="20" s="1"/>
  <c r="T52" i="20" s="1"/>
  <c r="R51" i="20"/>
  <c r="S51" i="20" s="1"/>
  <c r="T51" i="20" s="1"/>
  <c r="R50" i="20"/>
  <c r="S50" i="20" s="1"/>
  <c r="T50" i="20" s="1"/>
  <c r="R49" i="20"/>
  <c r="S49" i="20" s="1"/>
  <c r="T49" i="20" s="1"/>
  <c r="R48" i="20"/>
  <c r="S48" i="20" s="1"/>
  <c r="T48" i="20" s="1"/>
  <c r="R47" i="20"/>
  <c r="S47" i="20" s="1"/>
  <c r="T47" i="20" s="1"/>
  <c r="R46" i="20"/>
  <c r="S46" i="20" s="1"/>
  <c r="T46" i="20" s="1"/>
  <c r="R44" i="20"/>
  <c r="S44" i="20" s="1"/>
  <c r="T44" i="20" s="1"/>
  <c r="R43" i="20"/>
  <c r="S43" i="20" s="1"/>
  <c r="T43" i="20" s="1"/>
  <c r="R42" i="20"/>
  <c r="S42" i="20" s="1"/>
  <c r="T42" i="20" s="1"/>
  <c r="R41" i="20"/>
  <c r="S41" i="20" s="1"/>
  <c r="T41" i="20" s="1"/>
  <c r="R40" i="20"/>
  <c r="S40" i="20" s="1"/>
  <c r="T40" i="20" s="1"/>
  <c r="R39" i="20"/>
  <c r="S39" i="20" s="1"/>
  <c r="T39" i="20" s="1"/>
  <c r="R38" i="20"/>
  <c r="S38" i="20" s="1"/>
  <c r="T38" i="20" s="1"/>
  <c r="R37" i="20"/>
  <c r="S37" i="20" s="1"/>
  <c r="T37" i="20" s="1"/>
  <c r="R36" i="20"/>
  <c r="S36" i="20" s="1"/>
  <c r="T36" i="20" s="1"/>
  <c r="R35" i="20"/>
  <c r="S35" i="20" s="1"/>
  <c r="T35" i="20" s="1"/>
  <c r="R34" i="20"/>
  <c r="S34" i="20" s="1"/>
  <c r="T34" i="20" s="1"/>
  <c r="R33" i="20"/>
  <c r="S33" i="20" s="1"/>
  <c r="T33" i="20" s="1"/>
  <c r="R32" i="20"/>
  <c r="S32" i="20" s="1"/>
  <c r="T32" i="20" s="1"/>
  <c r="R31" i="20"/>
  <c r="S31" i="20" s="1"/>
  <c r="T31" i="20" s="1"/>
  <c r="R30" i="20"/>
  <c r="S30" i="20" s="1"/>
  <c r="T30" i="20" s="1"/>
  <c r="R29" i="20"/>
  <c r="S29" i="20" s="1"/>
  <c r="T29" i="20" s="1"/>
  <c r="R28" i="20"/>
  <c r="S28" i="20" s="1"/>
  <c r="T28" i="20" s="1"/>
  <c r="R27" i="20"/>
  <c r="S27" i="20" s="1"/>
  <c r="T27" i="20" s="1"/>
  <c r="R26" i="20"/>
  <c r="S26" i="20" s="1"/>
  <c r="T26" i="20" s="1"/>
  <c r="R25" i="20"/>
  <c r="S25" i="20" s="1"/>
  <c r="T25" i="20" s="1"/>
  <c r="R24" i="20"/>
  <c r="S24" i="20" s="1"/>
  <c r="T24" i="20" s="1"/>
  <c r="R23" i="20"/>
  <c r="S23" i="20" s="1"/>
  <c r="T23" i="20" s="1"/>
  <c r="R22" i="20"/>
  <c r="S22" i="20" s="1"/>
  <c r="T22" i="20" s="1"/>
  <c r="R21" i="20"/>
  <c r="S21" i="20" s="1"/>
  <c r="T21" i="20" s="1"/>
  <c r="R20" i="20"/>
  <c r="S20" i="20" s="1"/>
  <c r="T20" i="20" s="1"/>
  <c r="R19" i="20"/>
  <c r="S19" i="20" s="1"/>
  <c r="T19" i="20" s="1"/>
  <c r="R17" i="20"/>
  <c r="S17" i="20" s="1"/>
  <c r="T17" i="20" s="1"/>
  <c r="R16" i="20"/>
  <c r="S16" i="20" s="1"/>
  <c r="T16" i="20" s="1"/>
  <c r="R15" i="20"/>
  <c r="S15" i="20" s="1"/>
  <c r="T15" i="20" s="1"/>
  <c r="R14" i="20"/>
  <c r="S14" i="20" s="1"/>
  <c r="T14" i="20" s="1"/>
  <c r="R13" i="20"/>
  <c r="S13" i="20" s="1"/>
  <c r="T13" i="20" s="1"/>
  <c r="R12" i="20"/>
  <c r="S12" i="20" s="1"/>
  <c r="T12" i="20" s="1"/>
  <c r="R11" i="20"/>
  <c r="S11" i="20" s="1"/>
  <c r="T11" i="20" s="1"/>
  <c r="R10" i="20"/>
  <c r="S10" i="20" s="1"/>
  <c r="T10" i="20" s="1"/>
  <c r="R9" i="20"/>
  <c r="S9" i="20" s="1"/>
  <c r="T9" i="20" s="1"/>
  <c r="R8" i="20"/>
  <c r="S8" i="20" l="1"/>
  <c r="R57" i="20"/>
  <c r="S132" i="19"/>
  <c r="T132" i="19" s="1"/>
  <c r="R132" i="19"/>
  <c r="T131" i="19"/>
  <c r="R131" i="19"/>
  <c r="S131" i="19" s="1"/>
  <c r="S130" i="19"/>
  <c r="T130" i="19" s="1"/>
  <c r="R130" i="19"/>
  <c r="T128" i="19"/>
  <c r="S128" i="19"/>
  <c r="T126" i="19"/>
  <c r="R126" i="19"/>
  <c r="S126" i="19" s="1"/>
  <c r="S125" i="19"/>
  <c r="T125" i="19" s="1"/>
  <c r="R125" i="19"/>
  <c r="T122" i="19"/>
  <c r="R122" i="19"/>
  <c r="S122" i="19" s="1"/>
  <c r="S120" i="19"/>
  <c r="T120" i="19" s="1"/>
  <c r="R119" i="19"/>
  <c r="S119" i="19" s="1"/>
  <c r="T119" i="19" s="1"/>
  <c r="R118" i="19"/>
  <c r="S118" i="19" s="1"/>
  <c r="T118" i="19" s="1"/>
  <c r="S117" i="19"/>
  <c r="T117" i="19" s="1"/>
  <c r="R116" i="19"/>
  <c r="S116" i="19" s="1"/>
  <c r="T116" i="19" s="1"/>
  <c r="R115" i="19"/>
  <c r="S115" i="19" s="1"/>
  <c r="T115" i="19" s="1"/>
  <c r="R114" i="19"/>
  <c r="S114" i="19" s="1"/>
  <c r="T114" i="19" s="1"/>
  <c r="R113" i="19"/>
  <c r="S113" i="19" s="1"/>
  <c r="T113" i="19" s="1"/>
  <c r="R112" i="19"/>
  <c r="S112" i="19" s="1"/>
  <c r="T112" i="19" s="1"/>
  <c r="R110" i="19"/>
  <c r="S110" i="19" s="1"/>
  <c r="T110" i="19" s="1"/>
  <c r="S109" i="19"/>
  <c r="T109" i="19" s="1"/>
  <c r="R108" i="19"/>
  <c r="S108" i="19" s="1"/>
  <c r="T108" i="19" s="1"/>
  <c r="R107" i="19"/>
  <c r="S107" i="19" s="1"/>
  <c r="T107" i="19" s="1"/>
  <c r="R106" i="19"/>
  <c r="S106" i="19" s="1"/>
  <c r="T106" i="19" s="1"/>
  <c r="R105" i="19"/>
  <c r="S105" i="19" s="1"/>
  <c r="T105" i="19" s="1"/>
  <c r="R104" i="19"/>
  <c r="S104" i="19" s="1"/>
  <c r="T104" i="19" s="1"/>
  <c r="R103" i="19"/>
  <c r="S103" i="19" s="1"/>
  <c r="T103" i="19" s="1"/>
  <c r="R102" i="19"/>
  <c r="S102" i="19" s="1"/>
  <c r="T102" i="19" s="1"/>
  <c r="R101" i="19"/>
  <c r="S101" i="19" s="1"/>
  <c r="T101" i="19" s="1"/>
  <c r="S100" i="19"/>
  <c r="T100" i="19" s="1"/>
  <c r="R99" i="19"/>
  <c r="S99" i="19" s="1"/>
  <c r="T99" i="19" s="1"/>
  <c r="R98" i="19"/>
  <c r="S98" i="19" s="1"/>
  <c r="T98" i="19" s="1"/>
  <c r="R96" i="19"/>
  <c r="S96" i="19" s="1"/>
  <c r="T96" i="19" s="1"/>
  <c r="R95" i="19"/>
  <c r="S95" i="19" s="1"/>
  <c r="T95" i="19" s="1"/>
  <c r="R94" i="19"/>
  <c r="S94" i="19" s="1"/>
  <c r="T94" i="19" s="1"/>
  <c r="R93" i="19"/>
  <c r="S93" i="19" s="1"/>
  <c r="T93" i="19" s="1"/>
  <c r="R92" i="19"/>
  <c r="S92" i="19" s="1"/>
  <c r="T92" i="19" s="1"/>
  <c r="R91" i="19"/>
  <c r="S91" i="19" s="1"/>
  <c r="T91" i="19" s="1"/>
  <c r="R89" i="19"/>
  <c r="S89" i="19" s="1"/>
  <c r="T89" i="19" s="1"/>
  <c r="R88" i="19"/>
  <c r="S88" i="19" s="1"/>
  <c r="T88" i="19" s="1"/>
  <c r="S87" i="19"/>
  <c r="T87" i="19" s="1"/>
  <c r="R87" i="19"/>
  <c r="R86" i="19"/>
  <c r="S86" i="19" s="1"/>
  <c r="T86" i="19" s="1"/>
  <c r="R85" i="19"/>
  <c r="S85" i="19" s="1"/>
  <c r="T85" i="19" s="1"/>
  <c r="R84" i="19"/>
  <c r="S84" i="19" s="1"/>
  <c r="T84" i="19" s="1"/>
  <c r="R83" i="19"/>
  <c r="S83" i="19" s="1"/>
  <c r="T83" i="19" s="1"/>
  <c r="R82" i="19"/>
  <c r="S82" i="19" s="1"/>
  <c r="T82" i="19" s="1"/>
  <c r="R81" i="19"/>
  <c r="S81" i="19" s="1"/>
  <c r="T81" i="19" s="1"/>
  <c r="S80" i="19"/>
  <c r="T80" i="19" s="1"/>
  <c r="R78" i="19"/>
  <c r="S78" i="19" s="1"/>
  <c r="T78" i="19" s="1"/>
  <c r="R77" i="19"/>
  <c r="S77" i="19" s="1"/>
  <c r="T77" i="19" s="1"/>
  <c r="R76" i="19"/>
  <c r="S76" i="19" s="1"/>
  <c r="T76" i="19" s="1"/>
  <c r="R75" i="19"/>
  <c r="S75" i="19" s="1"/>
  <c r="T75" i="19" s="1"/>
  <c r="R74" i="19"/>
  <c r="S74" i="19" s="1"/>
  <c r="T74" i="19" s="1"/>
  <c r="R73" i="19"/>
  <c r="S73" i="19" s="1"/>
  <c r="T73" i="19" s="1"/>
  <c r="R72" i="19"/>
  <c r="S72" i="19" s="1"/>
  <c r="T72" i="19" s="1"/>
  <c r="R71" i="19"/>
  <c r="S71" i="19" s="1"/>
  <c r="T71" i="19" s="1"/>
  <c r="S68" i="19"/>
  <c r="T68" i="19" s="1"/>
  <c r="R67" i="19"/>
  <c r="S67" i="19" s="1"/>
  <c r="T67" i="19" s="1"/>
  <c r="S65" i="19"/>
  <c r="T65" i="19" s="1"/>
  <c r="R64" i="19"/>
  <c r="S64" i="19" s="1"/>
  <c r="T64" i="19" s="1"/>
  <c r="R62" i="19"/>
  <c r="S62" i="19" s="1"/>
  <c r="T62" i="19" s="1"/>
  <c r="R60" i="19"/>
  <c r="S60" i="19" s="1"/>
  <c r="T60" i="19" s="1"/>
  <c r="R59" i="19"/>
  <c r="S59" i="19" s="1"/>
  <c r="T59" i="19" s="1"/>
  <c r="R57" i="19"/>
  <c r="S57" i="19" s="1"/>
  <c r="T57" i="19" s="1"/>
  <c r="R56" i="19"/>
  <c r="S56" i="19" s="1"/>
  <c r="T56" i="19" s="1"/>
  <c r="S55" i="19"/>
  <c r="T55" i="19" s="1"/>
  <c r="R55" i="19"/>
  <c r="R53" i="19"/>
  <c r="S53" i="19" s="1"/>
  <c r="T53" i="19" s="1"/>
  <c r="R52" i="19"/>
  <c r="S52" i="19" s="1"/>
  <c r="T52" i="19" s="1"/>
  <c r="R51" i="19"/>
  <c r="S51" i="19" s="1"/>
  <c r="T51" i="19" s="1"/>
  <c r="S50" i="19"/>
  <c r="T50" i="19" s="1"/>
  <c r="R49" i="19"/>
  <c r="S49" i="19" s="1"/>
  <c r="T49" i="19" s="1"/>
  <c r="S48" i="19"/>
  <c r="T48" i="19" s="1"/>
  <c r="R47" i="19"/>
  <c r="S47" i="19" s="1"/>
  <c r="T47" i="19" s="1"/>
  <c r="R46" i="19"/>
  <c r="S46" i="19" s="1"/>
  <c r="T46" i="19" s="1"/>
  <c r="R44" i="19"/>
  <c r="S44" i="19" s="1"/>
  <c r="T44" i="19" s="1"/>
  <c r="R42" i="19"/>
  <c r="S42" i="19" s="1"/>
  <c r="T42" i="19" s="1"/>
  <c r="R41" i="19"/>
  <c r="S41" i="19" s="1"/>
  <c r="T41" i="19" s="1"/>
  <c r="R40" i="19"/>
  <c r="S40" i="19" s="1"/>
  <c r="T40" i="19" s="1"/>
  <c r="R39" i="19"/>
  <c r="S39" i="19" s="1"/>
  <c r="T39" i="19" s="1"/>
  <c r="R38" i="19"/>
  <c r="S38" i="19" s="1"/>
  <c r="T38" i="19" s="1"/>
  <c r="R37" i="19"/>
  <c r="S37" i="19" s="1"/>
  <c r="T37" i="19" s="1"/>
  <c r="R36" i="19"/>
  <c r="S36" i="19" s="1"/>
  <c r="T36" i="19" s="1"/>
  <c r="R35" i="19"/>
  <c r="S35" i="19" s="1"/>
  <c r="T35" i="19" s="1"/>
  <c r="S34" i="19"/>
  <c r="T34" i="19" s="1"/>
  <c r="R33" i="19"/>
  <c r="S33" i="19" s="1"/>
  <c r="T33" i="19" s="1"/>
  <c r="R31" i="19"/>
  <c r="S31" i="19" s="1"/>
  <c r="T31" i="19" s="1"/>
  <c r="R30" i="19"/>
  <c r="S30" i="19" s="1"/>
  <c r="T30" i="19" s="1"/>
  <c r="R28" i="19"/>
  <c r="S28" i="19" s="1"/>
  <c r="T28" i="19" s="1"/>
  <c r="S27" i="19"/>
  <c r="T27" i="19" s="1"/>
  <c r="R26" i="19"/>
  <c r="S26" i="19" s="1"/>
  <c r="T26" i="19" s="1"/>
  <c r="R25" i="19"/>
  <c r="S25" i="19" s="1"/>
  <c r="T25" i="19" s="1"/>
  <c r="S24" i="19"/>
  <c r="T24" i="19" s="1"/>
  <c r="R23" i="19"/>
  <c r="S23" i="19" s="1"/>
  <c r="T23" i="19" s="1"/>
  <c r="R21" i="19"/>
  <c r="S21" i="19" s="1"/>
  <c r="T21" i="19" s="1"/>
  <c r="R20" i="19"/>
  <c r="S20" i="19" s="1"/>
  <c r="T20" i="19" s="1"/>
  <c r="R19" i="19"/>
  <c r="S19" i="19" s="1"/>
  <c r="T19" i="19" s="1"/>
  <c r="S18" i="19"/>
  <c r="T18" i="19" s="1"/>
  <c r="R18" i="19"/>
  <c r="R16" i="19"/>
  <c r="S16" i="19" s="1"/>
  <c r="T16" i="19" s="1"/>
  <c r="S15" i="19"/>
  <c r="T15" i="19" s="1"/>
  <c r="R13" i="19"/>
  <c r="S13" i="19" s="1"/>
  <c r="T13" i="19" s="1"/>
  <c r="R12" i="19"/>
  <c r="S12" i="19" s="1"/>
  <c r="T12" i="19" s="1"/>
  <c r="R9" i="19"/>
  <c r="S9" i="19" s="1"/>
  <c r="T9" i="19" s="1"/>
  <c r="T8" i="20" l="1"/>
  <c r="S57" i="20"/>
  <c r="S8" i="19"/>
  <c r="T8" i="19" s="1"/>
  <c r="R133" i="19"/>
  <c r="R118" i="18"/>
  <c r="S118" i="18" s="1"/>
  <c r="T118" i="18" s="1"/>
  <c r="R117" i="18"/>
  <c r="S117" i="18" s="1"/>
  <c r="T117" i="18" s="1"/>
  <c r="R116" i="18"/>
  <c r="S116" i="18" s="1"/>
  <c r="T116" i="18" s="1"/>
  <c r="R115" i="18"/>
  <c r="S115" i="18" s="1"/>
  <c r="T115" i="18" s="1"/>
  <c r="R114" i="18"/>
  <c r="S114" i="18" s="1"/>
  <c r="T114" i="18" s="1"/>
  <c r="T112" i="18"/>
  <c r="R111" i="18"/>
  <c r="S111" i="18" s="1"/>
  <c r="T111" i="18" s="1"/>
  <c r="R110" i="18"/>
  <c r="S110" i="18" s="1"/>
  <c r="T110" i="18" s="1"/>
  <c r="R109" i="18"/>
  <c r="S109" i="18" s="1"/>
  <c r="T109" i="18" s="1"/>
  <c r="S108" i="18"/>
  <c r="T108" i="18" s="1"/>
  <c r="R107" i="18"/>
  <c r="S107" i="18" s="1"/>
  <c r="T107" i="18" s="1"/>
  <c r="S106" i="18"/>
  <c r="T106" i="18" s="1"/>
  <c r="R106" i="18"/>
  <c r="R105" i="18"/>
  <c r="S105" i="18" s="1"/>
  <c r="T105" i="18" s="1"/>
  <c r="R104" i="18"/>
  <c r="S104" i="18" s="1"/>
  <c r="T104" i="18" s="1"/>
  <c r="R103" i="18"/>
  <c r="S103" i="18" s="1"/>
  <c r="T103" i="18" s="1"/>
  <c r="R102" i="18"/>
  <c r="S102" i="18" s="1"/>
  <c r="T102" i="18" s="1"/>
  <c r="R101" i="18"/>
  <c r="S101" i="18" s="1"/>
  <c r="T101" i="18" s="1"/>
  <c r="R100" i="18"/>
  <c r="S100" i="18" s="1"/>
  <c r="T100" i="18" s="1"/>
  <c r="R98" i="18"/>
  <c r="S98" i="18" s="1"/>
  <c r="T98" i="18" s="1"/>
  <c r="R97" i="18"/>
  <c r="S97" i="18" s="1"/>
  <c r="T97" i="18" s="1"/>
  <c r="R96" i="18"/>
  <c r="S96" i="18" s="1"/>
  <c r="T96" i="18" s="1"/>
  <c r="R95" i="18"/>
  <c r="S95" i="18" s="1"/>
  <c r="T95" i="18" s="1"/>
  <c r="R94" i="18"/>
  <c r="S94" i="18" s="1"/>
  <c r="T94" i="18" s="1"/>
  <c r="R93" i="18"/>
  <c r="S93" i="18" s="1"/>
  <c r="T93" i="18" s="1"/>
  <c r="R91" i="18"/>
  <c r="S91" i="18" s="1"/>
  <c r="T91" i="18" s="1"/>
  <c r="R89" i="18"/>
  <c r="S89" i="18" s="1"/>
  <c r="T89" i="18" s="1"/>
  <c r="R88" i="18"/>
  <c r="S88" i="18" s="1"/>
  <c r="T88" i="18" s="1"/>
  <c r="S87" i="18"/>
  <c r="T87" i="18" s="1"/>
  <c r="R87" i="18"/>
  <c r="R86" i="18"/>
  <c r="S86" i="18" s="1"/>
  <c r="T86" i="18" s="1"/>
  <c r="R85" i="18"/>
  <c r="S85" i="18" s="1"/>
  <c r="T85" i="18" s="1"/>
  <c r="R84" i="18"/>
  <c r="S84" i="18" s="1"/>
  <c r="T84" i="18" s="1"/>
  <c r="R82" i="18"/>
  <c r="S82" i="18" s="1"/>
  <c r="T82" i="18" s="1"/>
  <c r="R81" i="18"/>
  <c r="S81" i="18" s="1"/>
  <c r="T81" i="18" s="1"/>
  <c r="R80" i="18"/>
  <c r="S80" i="18" s="1"/>
  <c r="T80" i="18" s="1"/>
  <c r="R79" i="18"/>
  <c r="S79" i="18" s="1"/>
  <c r="T79" i="18" s="1"/>
  <c r="R78" i="18"/>
  <c r="S78" i="18" s="1"/>
  <c r="T78" i="18" s="1"/>
  <c r="R77" i="18"/>
  <c r="S77" i="18" s="1"/>
  <c r="T77" i="18" s="1"/>
  <c r="R76" i="18"/>
  <c r="S76" i="18" s="1"/>
  <c r="T76" i="18" s="1"/>
  <c r="R75" i="18"/>
  <c r="S75" i="18" s="1"/>
  <c r="T75" i="18" s="1"/>
  <c r="R74" i="18"/>
  <c r="S74" i="18" s="1"/>
  <c r="T74" i="18" s="1"/>
  <c r="R73" i="18"/>
  <c r="S73" i="18" s="1"/>
  <c r="T73" i="18" s="1"/>
  <c r="R72" i="18"/>
  <c r="S72" i="18" s="1"/>
  <c r="T72" i="18" s="1"/>
  <c r="R71" i="18"/>
  <c r="S71" i="18" s="1"/>
  <c r="T71" i="18" s="1"/>
  <c r="S70" i="18"/>
  <c r="T70" i="18" s="1"/>
  <c r="R70" i="18"/>
  <c r="R69" i="18"/>
  <c r="S69" i="18" s="1"/>
  <c r="T69" i="18" s="1"/>
  <c r="R68" i="18"/>
  <c r="S68" i="18" s="1"/>
  <c r="T68" i="18" s="1"/>
  <c r="R67" i="18"/>
  <c r="S67" i="18" s="1"/>
  <c r="T67" i="18" s="1"/>
  <c r="R66" i="18"/>
  <c r="S66" i="18" s="1"/>
  <c r="T66" i="18" s="1"/>
  <c r="R65" i="18"/>
  <c r="S65" i="18" s="1"/>
  <c r="T65" i="18" s="1"/>
  <c r="R64" i="18"/>
  <c r="S64" i="18" s="1"/>
  <c r="T64" i="18" s="1"/>
  <c r="R63" i="18"/>
  <c r="S63" i="18" s="1"/>
  <c r="T63" i="18" s="1"/>
  <c r="R62" i="18"/>
  <c r="S62" i="18" s="1"/>
  <c r="T62" i="18" s="1"/>
  <c r="R61" i="18"/>
  <c r="S61" i="18" s="1"/>
  <c r="T61" i="18" s="1"/>
  <c r="R60" i="18"/>
  <c r="S60" i="18" s="1"/>
  <c r="T60" i="18" s="1"/>
  <c r="R59" i="18"/>
  <c r="S59" i="18" s="1"/>
  <c r="T59" i="18" s="1"/>
  <c r="S58" i="18"/>
  <c r="T58" i="18" s="1"/>
  <c r="R57" i="18"/>
  <c r="S57" i="18" s="1"/>
  <c r="T57" i="18" s="1"/>
  <c r="R56" i="18"/>
  <c r="S56" i="18" s="1"/>
  <c r="T56" i="18" s="1"/>
  <c r="R55" i="18"/>
  <c r="S55" i="18" s="1"/>
  <c r="T55" i="18" s="1"/>
  <c r="R54" i="18"/>
  <c r="S54" i="18" s="1"/>
  <c r="T54" i="18" s="1"/>
  <c r="R52" i="18"/>
  <c r="S52" i="18" s="1"/>
  <c r="T52" i="18" s="1"/>
  <c r="R51" i="18"/>
  <c r="S51" i="18" s="1"/>
  <c r="T51" i="18" s="1"/>
  <c r="R50" i="18"/>
  <c r="S50" i="18" s="1"/>
  <c r="T50" i="18" s="1"/>
  <c r="R48" i="18"/>
  <c r="S48" i="18" s="1"/>
  <c r="T48" i="18" s="1"/>
  <c r="R47" i="18"/>
  <c r="S47" i="18" s="1"/>
  <c r="T47" i="18" s="1"/>
  <c r="R46" i="18"/>
  <c r="S46" i="18" s="1"/>
  <c r="T46" i="18" s="1"/>
  <c r="R45" i="18"/>
  <c r="S45" i="18" s="1"/>
  <c r="T45" i="18" s="1"/>
  <c r="R44" i="18"/>
  <c r="S44" i="18" s="1"/>
  <c r="T44" i="18" s="1"/>
  <c r="R43" i="18"/>
  <c r="S43" i="18" s="1"/>
  <c r="T43" i="18" s="1"/>
  <c r="R42" i="18"/>
  <c r="S42" i="18" s="1"/>
  <c r="T42" i="18" s="1"/>
  <c r="R41" i="18"/>
  <c r="S41" i="18" s="1"/>
  <c r="T41" i="18" s="1"/>
  <c r="R40" i="18"/>
  <c r="S40" i="18" s="1"/>
  <c r="T40" i="18" s="1"/>
  <c r="R39" i="18"/>
  <c r="S39" i="18" s="1"/>
  <c r="T39" i="18" s="1"/>
  <c r="R38" i="18"/>
  <c r="S38" i="18" s="1"/>
  <c r="T38" i="18" s="1"/>
  <c r="R37" i="18"/>
  <c r="S37" i="18" s="1"/>
  <c r="T37" i="18" s="1"/>
  <c r="R36" i="18"/>
  <c r="S36" i="18" s="1"/>
  <c r="T36" i="18" s="1"/>
  <c r="R35" i="18"/>
  <c r="S35" i="18" s="1"/>
  <c r="T35" i="18" s="1"/>
  <c r="R34" i="18"/>
  <c r="S34" i="18" s="1"/>
  <c r="T34" i="18" s="1"/>
  <c r="R33" i="18"/>
  <c r="S33" i="18" s="1"/>
  <c r="T33" i="18" s="1"/>
  <c r="R32" i="18"/>
  <c r="S32" i="18" s="1"/>
  <c r="T32" i="18" s="1"/>
  <c r="R31" i="18"/>
  <c r="S31" i="18" s="1"/>
  <c r="T31" i="18" s="1"/>
  <c r="R30" i="18"/>
  <c r="S30" i="18" s="1"/>
  <c r="T30" i="18" s="1"/>
  <c r="R28" i="18"/>
  <c r="S28" i="18" s="1"/>
  <c r="T28" i="18" s="1"/>
  <c r="R27" i="18"/>
  <c r="S27" i="18" s="1"/>
  <c r="T27" i="18" s="1"/>
  <c r="R26" i="18"/>
  <c r="S26" i="18" s="1"/>
  <c r="T26" i="18" s="1"/>
  <c r="R25" i="18"/>
  <c r="S25" i="18" s="1"/>
  <c r="T25" i="18" s="1"/>
  <c r="R24" i="18"/>
  <c r="S24" i="18" s="1"/>
  <c r="T24" i="18" s="1"/>
  <c r="R23" i="18"/>
  <c r="S23" i="18" s="1"/>
  <c r="T23" i="18" s="1"/>
  <c r="R22" i="18"/>
  <c r="S22" i="18" s="1"/>
  <c r="T22" i="18" s="1"/>
  <c r="R21" i="18"/>
  <c r="S21" i="18" s="1"/>
  <c r="T21" i="18" s="1"/>
  <c r="R20" i="18"/>
  <c r="S20" i="18" s="1"/>
  <c r="T20" i="18" s="1"/>
  <c r="R19" i="18"/>
  <c r="S19" i="18" s="1"/>
  <c r="T19" i="18" s="1"/>
  <c r="R18" i="18"/>
  <c r="S18" i="18" s="1"/>
  <c r="T18" i="18" s="1"/>
  <c r="R17" i="18"/>
  <c r="S17" i="18" s="1"/>
  <c r="T17" i="18" s="1"/>
  <c r="R16" i="18"/>
  <c r="S16" i="18" s="1"/>
  <c r="T16" i="18" s="1"/>
  <c r="R15" i="18"/>
  <c r="S15" i="18" s="1"/>
  <c r="T15" i="18" s="1"/>
  <c r="R14" i="18"/>
  <c r="S14" i="18" s="1"/>
  <c r="T14" i="18" s="1"/>
  <c r="R13" i="18"/>
  <c r="S13" i="18" s="1"/>
  <c r="T13" i="18" s="1"/>
  <c r="R11" i="18"/>
  <c r="S11" i="18" s="1"/>
  <c r="T11" i="18" s="1"/>
  <c r="R10" i="18"/>
  <c r="S10" i="18" s="1"/>
  <c r="T10" i="18" s="1"/>
  <c r="R9" i="18"/>
  <c r="S9" i="18" s="1"/>
  <c r="T9" i="18" s="1"/>
  <c r="S8" i="18"/>
  <c r="T8" i="18" s="1"/>
</calcChain>
</file>

<file path=xl/sharedStrings.xml><?xml version="1.0" encoding="utf-8"?>
<sst xmlns="http://schemas.openxmlformats.org/spreadsheetml/2006/main" count="3186" uniqueCount="992">
  <si>
    <t>HỌC KỲ I, NĂM HỌC 2023 - 2024</t>
  </si>
  <si>
    <t>*** Lưu ý:     + Các cột có số thứ tự là (17) (18) (19) đã có công thức tính, KHÔNG NHẬP DỮ LIỆU vào các cột này
                       + KHÔNG XÓA SINH VIÊN ra khỏi danh sách</t>
  </si>
  <si>
    <t>STT</t>
  </si>
  <si>
    <t>MSSV</t>
  </si>
  <si>
    <t>HỌ VÀ TÊN</t>
  </si>
  <si>
    <t>CHỨC VỤ</t>
  </si>
  <si>
    <t>KẾT QUẢ RÈN LUYỆN</t>
  </si>
  <si>
    <t>HỌC TẬP</t>
  </si>
  <si>
    <r>
      <rPr>
        <b/>
        <sz val="10"/>
        <color indexed="8"/>
        <rFont val="Times New Roman"/>
        <charset val="134"/>
      </rPr>
      <t xml:space="preserve">GHI CHÚ
</t>
    </r>
    <r>
      <rPr>
        <i/>
        <sz val="10"/>
        <color indexed="8"/>
        <rFont val="Times New Roman"/>
        <charset val="134"/>
      </rPr>
      <t>(Ghi rõ nội dung kỷ luật, khen thưởng, thành tích đặc biệt…)</t>
    </r>
  </si>
  <si>
    <t>Phê bình, nhắc nhở</t>
  </si>
  <si>
    <t>Kỷ luật</t>
  </si>
  <si>
    <t>Chấp hành nội quy, quy chế</t>
  </si>
  <si>
    <t>Tham gia hoạt động</t>
  </si>
  <si>
    <t xml:space="preserve">Tham gia phụ trách lớp, đoàn thể, Chủ nhiệm CLB </t>
  </si>
  <si>
    <t>Thành tích đặc biệt</t>
  </si>
  <si>
    <t>Ý thức học tập</t>
  </si>
  <si>
    <t>Tổng điểm rèn luyện</t>
  </si>
  <si>
    <t>Xếp 
loại 
rèn 
luyện</t>
  </si>
  <si>
    <t>TB chung học tập (hệ 4.0)</t>
  </si>
  <si>
    <t>Xếp 
loại 
học tập</t>
  </si>
  <si>
    <t>Khiển trách</t>
  </si>
  <si>
    <t>Cảnh cáo</t>
  </si>
  <si>
    <t>Đình chỉ 01 năm học</t>
  </si>
  <si>
    <t>Các hoạt động chính trị - xã hội</t>
  </si>
  <si>
    <t>Các phong trào Văn nghệ - thể thao</t>
  </si>
  <si>
    <t>Quan hệ cộng đồng, công tác xã hội</t>
  </si>
  <si>
    <t>Thái độ học tập</t>
  </si>
  <si>
    <t>Ứng dụng kiến thức trong học tập</t>
  </si>
  <si>
    <t>Kết quả học tập</t>
  </si>
  <si>
    <t>Anh</t>
  </si>
  <si>
    <t>Vy</t>
  </si>
  <si>
    <t>Linh</t>
  </si>
  <si>
    <t>Huy</t>
  </si>
  <si>
    <t>Phát</t>
  </si>
  <si>
    <t>Nam</t>
  </si>
  <si>
    <t>Vũ</t>
  </si>
  <si>
    <t>Ngân</t>
  </si>
  <si>
    <t>Uyên</t>
  </si>
  <si>
    <t>Khoa</t>
  </si>
  <si>
    <t>Nguyễn Thanh</t>
  </si>
  <si>
    <t>Thư</t>
  </si>
  <si>
    <t>Nhi</t>
  </si>
  <si>
    <t>Tùng</t>
  </si>
  <si>
    <t>Duy</t>
  </si>
  <si>
    <t>Đạt</t>
  </si>
  <si>
    <t>Nguyễn Thị Thu</t>
  </si>
  <si>
    <t>Huyền</t>
  </si>
  <si>
    <t>Lộc</t>
  </si>
  <si>
    <t>Mai</t>
  </si>
  <si>
    <t>Quỳnh</t>
  </si>
  <si>
    <t>Tiến</t>
  </si>
  <si>
    <t>Thảo</t>
  </si>
  <si>
    <t>Trâm</t>
  </si>
  <si>
    <t>Trúc</t>
  </si>
  <si>
    <t>Yến</t>
  </si>
  <si>
    <t>Thy</t>
  </si>
  <si>
    <t>KHOA BC&amp;TT</t>
  </si>
  <si>
    <t>GIÁO VIÊN CHỦ NHIỆM</t>
  </si>
  <si>
    <t>BAN CÁN SỰ LỚP</t>
  </si>
  <si>
    <t>An</t>
  </si>
  <si>
    <t>Duyên</t>
  </si>
  <si>
    <t>Huỳnh</t>
  </si>
  <si>
    <t>Kiều</t>
  </si>
  <si>
    <t>Long</t>
  </si>
  <si>
    <t>Phương</t>
  </si>
  <si>
    <t>Tài</t>
  </si>
  <si>
    <t>Tuyền</t>
  </si>
  <si>
    <t>Nguyễn Văn</t>
  </si>
  <si>
    <t>Trường</t>
  </si>
  <si>
    <t>Cường</t>
  </si>
  <si>
    <t>Đức</t>
  </si>
  <si>
    <t>Giao</t>
  </si>
  <si>
    <t>Lê Thị Ngọc</t>
  </si>
  <si>
    <t>Hoàng</t>
  </si>
  <si>
    <t xml:space="preserve">Trần Thị </t>
  </si>
  <si>
    <t>Nhựt</t>
  </si>
  <si>
    <t>Phong</t>
  </si>
  <si>
    <t xml:space="preserve">Vũ Thị </t>
  </si>
  <si>
    <t>Thương</t>
  </si>
  <si>
    <t>Trinh</t>
  </si>
  <si>
    <t>BẢNG TỔNG HỢP KẾT QUẢ RÈN LUYỆN - LỚP: 23CĐBC</t>
  </si>
  <si>
    <t>Liêu Bảo</t>
  </si>
  <si>
    <t>Toàn</t>
  </si>
  <si>
    <t xml:space="preserve">Ủy viên BCH đoàn </t>
  </si>
  <si>
    <t>Hưng</t>
  </si>
  <si>
    <t>Nguyễn Thành</t>
  </si>
  <si>
    <t>Lương Tuấn</t>
  </si>
  <si>
    <t>Trần Mạnh</t>
  </si>
  <si>
    <t>Tống Thị Kiều</t>
  </si>
  <si>
    <t>Diễm</t>
  </si>
  <si>
    <t>Võ Thị Ngọc</t>
  </si>
  <si>
    <t>Lê Thị Thanh</t>
  </si>
  <si>
    <t>Diệu</t>
  </si>
  <si>
    <t>Phan Lộc</t>
  </si>
  <si>
    <t>lớp phó, ủy viên</t>
  </si>
  <si>
    <t>Nguyễn Phan Mỹ</t>
  </si>
  <si>
    <t>Nguyễn Thị Mỹ</t>
  </si>
  <si>
    <t xml:space="preserve">Duyên </t>
  </si>
  <si>
    <t>Đinh Viết</t>
  </si>
  <si>
    <t>Trần Minh</t>
  </si>
  <si>
    <t>Võ Đoàn Gia</t>
  </si>
  <si>
    <t>Võ Đình Tấn</t>
  </si>
  <si>
    <t>Nguyễn Trần Bích</t>
  </si>
  <si>
    <t xml:space="preserve">Nguyễn Thị Thúy </t>
  </si>
  <si>
    <t xml:space="preserve">PBT BCH  </t>
  </si>
  <si>
    <t>Nguyễn Lương Đăng</t>
  </si>
  <si>
    <t>Nguyễn Thị Yến</t>
  </si>
  <si>
    <t>Khuê</t>
  </si>
  <si>
    <t>Nhự Thị Hồng</t>
  </si>
  <si>
    <t>Đặng Phước</t>
  </si>
  <si>
    <t>Lợi</t>
  </si>
  <si>
    <t>Nguyễn Xuân</t>
  </si>
  <si>
    <t>Nguyễn Ngọc Thanh</t>
  </si>
  <si>
    <t>Mi</t>
  </si>
  <si>
    <t>Trương Lê</t>
  </si>
  <si>
    <t>Na</t>
  </si>
  <si>
    <t>Thư ký, thủ quỹ</t>
  </si>
  <si>
    <t>Hoàng Mai Ni</t>
  </si>
  <si>
    <t>Võ Hoàng</t>
  </si>
  <si>
    <t>Nguyễn Thị Hồng</t>
  </si>
  <si>
    <t xml:space="preserve">Ngọc </t>
  </si>
  <si>
    <t>Phạm Võ Minh</t>
  </si>
  <si>
    <t>Nguyễn Trương</t>
  </si>
  <si>
    <t>Đỗ Thị Kiều</t>
  </si>
  <si>
    <t>Oanh</t>
  </si>
  <si>
    <t>Phạm Tấn</t>
  </si>
  <si>
    <t>Khuất Như</t>
  </si>
  <si>
    <t>Phúc</t>
  </si>
  <si>
    <t>Lớp trưởng</t>
  </si>
  <si>
    <t>Phước</t>
  </si>
  <si>
    <t xml:space="preserve">BT BCH  </t>
  </si>
  <si>
    <t>Lưu Đỗ Minh</t>
  </si>
  <si>
    <t>Quân</t>
  </si>
  <si>
    <t>Lê Minh</t>
  </si>
  <si>
    <t>Nguyễn Thị Như</t>
  </si>
  <si>
    <t>Phạm Duy</t>
  </si>
  <si>
    <t>Toản</t>
  </si>
  <si>
    <t xml:space="preserve">Đoàn Anh </t>
  </si>
  <si>
    <t>Trần Kim</t>
  </si>
  <si>
    <t xml:space="preserve">Nguyễn Thị Thu </t>
  </si>
  <si>
    <t>Lê Nguyễn Ngọc</t>
  </si>
  <si>
    <t xml:space="preserve">Thanh </t>
  </si>
  <si>
    <t>Hà Thị Thu</t>
  </si>
  <si>
    <t>Hoàng Thị Hà</t>
  </si>
  <si>
    <t>Thu</t>
  </si>
  <si>
    <t>Thúy</t>
  </si>
  <si>
    <t>Đặng Minh</t>
  </si>
  <si>
    <t>Phan Lê Anh</t>
  </si>
  <si>
    <t>Trà</t>
  </si>
  <si>
    <t>Chiên Ngọc</t>
  </si>
  <si>
    <t>Thái Thị Lệ</t>
  </si>
  <si>
    <t>Trần Thanh</t>
  </si>
  <si>
    <t>Trương Y</t>
  </si>
  <si>
    <t>Trần Trọng</t>
  </si>
  <si>
    <t>Hoàng Thị Thu</t>
  </si>
  <si>
    <t>Vi</t>
  </si>
  <si>
    <t>Lớp phó</t>
  </si>
  <si>
    <t>Việt</t>
  </si>
  <si>
    <t>Đinh Thiên</t>
  </si>
  <si>
    <t>Nguyễn Thị Tuyết</t>
  </si>
  <si>
    <t>Nguyễn Thị Tường</t>
  </si>
  <si>
    <t>Nguyễn Ngọc Tường</t>
  </si>
  <si>
    <t>Đặng Thị Như</t>
  </si>
  <si>
    <t>Nguyễn Thị Phi</t>
  </si>
  <si>
    <t>Vũ Thị Ngọc</t>
  </si>
  <si>
    <t>Lý</t>
  </si>
  <si>
    <t>Trần Mai</t>
  </si>
  <si>
    <t>Ngô Xuân</t>
  </si>
  <si>
    <t xml:space="preserve">Nguyễn Minh </t>
  </si>
  <si>
    <t>Trần Nguyễn Phương</t>
  </si>
  <si>
    <t>Đỗ Quốc</t>
  </si>
  <si>
    <t>Thỏa</t>
  </si>
  <si>
    <t xml:space="preserve">Hân </t>
  </si>
  <si>
    <t>Lê Tố Minh</t>
  </si>
  <si>
    <t>Tuệ</t>
  </si>
  <si>
    <t>Trần Quốc</t>
  </si>
  <si>
    <t>Thiện</t>
  </si>
  <si>
    <t>Kiệt</t>
  </si>
  <si>
    <t>Lâm Thị Tú</t>
  </si>
  <si>
    <t>BẢNG TỔNG HỢP KẾT QUẢ RÈN LUYỆN - LỚP: 23CĐPR</t>
  </si>
  <si>
    <r>
      <t xml:space="preserve">GHI CHÚ
</t>
    </r>
    <r>
      <rPr>
        <i/>
        <sz val="10"/>
        <color indexed="8"/>
        <rFont val="Times New Roman"/>
        <charset val="134"/>
      </rPr>
      <t>(Ghi rõ nội dung kỷ luật, khen thưởng, thành tích đặc biệt…)</t>
    </r>
  </si>
  <si>
    <t>Nguyễn Thị Kim</t>
  </si>
  <si>
    <t>TB</t>
  </si>
  <si>
    <t xml:space="preserve">Nguyễn Thị Hoài Như </t>
  </si>
  <si>
    <t>Tiên</t>
  </si>
  <si>
    <t>2.90</t>
  </si>
  <si>
    <t>Khá</t>
  </si>
  <si>
    <t xml:space="preserve">Trần Hồ Gia </t>
  </si>
  <si>
    <t>Bảo</t>
  </si>
  <si>
    <t>Yếu</t>
  </si>
  <si>
    <t>Nguyễn Thị Anh</t>
  </si>
  <si>
    <t>1.80</t>
  </si>
  <si>
    <t>Trần Huỳnh Thảo</t>
  </si>
  <si>
    <t>1.60</t>
  </si>
  <si>
    <t>Nguyễn Thị Thảo</t>
  </si>
  <si>
    <t>2.95</t>
  </si>
  <si>
    <t>Lê Thị Thúy</t>
  </si>
  <si>
    <t>2.45</t>
  </si>
  <si>
    <t xml:space="preserve">Đặng Quốc </t>
  </si>
  <si>
    <t>BCH Đoàn</t>
  </si>
  <si>
    <t>2.35</t>
  </si>
  <si>
    <t>Mai Quỳnh</t>
  </si>
  <si>
    <t>2.10</t>
  </si>
  <si>
    <t>Nguyễn Thị Giang</t>
  </si>
  <si>
    <t>Châu</t>
  </si>
  <si>
    <t>2.05</t>
  </si>
  <si>
    <t>Đỗ Trần Bảo</t>
  </si>
  <si>
    <t>2.25</t>
  </si>
  <si>
    <t>2.40</t>
  </si>
  <si>
    <t xml:space="preserve">Nguyễn Thị Mỹ </t>
  </si>
  <si>
    <t>Cao Ái</t>
  </si>
  <si>
    <t>1.85</t>
  </si>
  <si>
    <t xml:space="preserve">Lê Hồng </t>
  </si>
  <si>
    <t>1.95</t>
  </si>
  <si>
    <t>Huỳnh Phát</t>
  </si>
  <si>
    <t xml:space="preserve">Huỳnh Bảo </t>
  </si>
  <si>
    <t xml:space="preserve">Đăng </t>
  </si>
  <si>
    <t>2.50</t>
  </si>
  <si>
    <t xml:space="preserve">Lê Thị Tâm </t>
  </si>
  <si>
    <t>Đoan</t>
  </si>
  <si>
    <t>2.55</t>
  </si>
  <si>
    <t>Nguyễn Đặng Trà</t>
  </si>
  <si>
    <t>Giang</t>
  </si>
  <si>
    <t>2.75</t>
  </si>
  <si>
    <t>Hà</t>
  </si>
  <si>
    <t>1.50</t>
  </si>
  <si>
    <t>Hoàng Kim</t>
  </si>
  <si>
    <t>Hai</t>
  </si>
  <si>
    <t>Lê Thị Thu</t>
  </si>
  <si>
    <t>Hằng</t>
  </si>
  <si>
    <t>2.60</t>
  </si>
  <si>
    <t>Phạm Thị Tài</t>
  </si>
  <si>
    <t>Hoa</t>
  </si>
  <si>
    <t>Trần Thị Hoàng</t>
  </si>
  <si>
    <t>Đinh Văn</t>
  </si>
  <si>
    <t xml:space="preserve">Lê Thị </t>
  </si>
  <si>
    <t>Hương</t>
  </si>
  <si>
    <t>Võ Thị Hoàng</t>
  </si>
  <si>
    <t>Kim</t>
  </si>
  <si>
    <t xml:space="preserve">Hồ Duy </t>
  </si>
  <si>
    <t>Khương</t>
  </si>
  <si>
    <t>Nguyễn Khánh</t>
  </si>
  <si>
    <t>2.20</t>
  </si>
  <si>
    <t xml:space="preserve">Huỳnh Cẩm </t>
  </si>
  <si>
    <t>Ly</t>
  </si>
  <si>
    <t>Hoàng Nguyễn Cẩm</t>
  </si>
  <si>
    <t>Hà Trúc</t>
  </si>
  <si>
    <t>My</t>
  </si>
  <si>
    <t>Thủ quỹ</t>
  </si>
  <si>
    <t>Huỳnh Thị Kim</t>
  </si>
  <si>
    <t xml:space="preserve">Lê Phạm Trúc </t>
  </si>
  <si>
    <t>Nghi</t>
  </si>
  <si>
    <t>2.85</t>
  </si>
  <si>
    <t xml:space="preserve">Đặng Thị Thúy </t>
  </si>
  <si>
    <t>1.30</t>
  </si>
  <si>
    <t xml:space="preserve">Trấn Yến </t>
  </si>
  <si>
    <t xml:space="preserve">Mai Yến </t>
  </si>
  <si>
    <t>2.5</t>
  </si>
  <si>
    <t>Nguyễn Lê Yến</t>
  </si>
  <si>
    <t>2.30</t>
  </si>
  <si>
    <t>Nguyễn Thị Ngọc</t>
  </si>
  <si>
    <t>Nhung</t>
  </si>
  <si>
    <t xml:space="preserve">Phan Hoài Tâm </t>
  </si>
  <si>
    <t>Như</t>
  </si>
  <si>
    <t>2.65</t>
  </si>
  <si>
    <t>Lý Uyên</t>
  </si>
  <si>
    <t>Nguyễn Thị Kiều</t>
  </si>
  <si>
    <t>2.80</t>
  </si>
  <si>
    <t xml:space="preserve">Phan Hữu </t>
  </si>
  <si>
    <t>Phạm Hoàng</t>
  </si>
  <si>
    <t>Đoàn Thị Bảo</t>
  </si>
  <si>
    <t>Quyên</t>
  </si>
  <si>
    <t>3.05</t>
  </si>
  <si>
    <t>Giỏi</t>
  </si>
  <si>
    <t>Đặng Mỹ</t>
  </si>
  <si>
    <t>Quyền</t>
  </si>
  <si>
    <t xml:space="preserve">Trương Hoàng Thanh </t>
  </si>
  <si>
    <t>Ngô Thị Diễm</t>
  </si>
  <si>
    <t>Phạm Thanh</t>
  </si>
  <si>
    <t>Sang</t>
  </si>
  <si>
    <t>Tâm</t>
  </si>
  <si>
    <t>Phan Khánh</t>
  </si>
  <si>
    <t>Hồ Lê Cẩm</t>
  </si>
  <si>
    <t>Tú</t>
  </si>
  <si>
    <t>Đậu Ngọc Anh</t>
  </si>
  <si>
    <t>Hồ Thị Cẩm</t>
  </si>
  <si>
    <t>Lâm Thị Ngọc</t>
  </si>
  <si>
    <t>2.15</t>
  </si>
  <si>
    <t>Thái</t>
  </si>
  <si>
    <t xml:space="preserve">Phạm Thị Thu </t>
  </si>
  <si>
    <t>Phan Thị Ngọc</t>
  </si>
  <si>
    <t>Trương Thị Hiếu</t>
  </si>
  <si>
    <t xml:space="preserve">Trần Thị Thu </t>
  </si>
  <si>
    <t xml:space="preserve">Huỳnh Hồng </t>
  </si>
  <si>
    <t>Thi</t>
  </si>
  <si>
    <t>Nguyễn Thị Cẩm</t>
  </si>
  <si>
    <t>Dương Chí</t>
  </si>
  <si>
    <t xml:space="preserve">Đào Thị Minh </t>
  </si>
  <si>
    <t>Nguyễn Lê Trung</t>
  </si>
  <si>
    <t>Thuận</t>
  </si>
  <si>
    <t>Huỳnh Hà Anh</t>
  </si>
  <si>
    <t>Đặng Hồ Thanh</t>
  </si>
  <si>
    <t>Phạm Thị Phương</t>
  </si>
  <si>
    <t>Hoàng Thị Thùy</t>
  </si>
  <si>
    <t>Trang</t>
  </si>
  <si>
    <t xml:space="preserve">Nguyễn Ngọc Hoài </t>
  </si>
  <si>
    <t>Trân</t>
  </si>
  <si>
    <t>3.00</t>
  </si>
  <si>
    <t xml:space="preserve">Mạch Phối </t>
  </si>
  <si>
    <t>Trần Ngọc Phương</t>
  </si>
  <si>
    <t>Trần Thụy Thảo</t>
  </si>
  <si>
    <t>Phạm Ngọc Thanh</t>
  </si>
  <si>
    <t>0.20</t>
  </si>
  <si>
    <t xml:space="preserve">Lê Tuyết </t>
  </si>
  <si>
    <t>Vân</t>
  </si>
  <si>
    <t>Ngô Thị Tường</t>
  </si>
  <si>
    <t>Đỗ Thị Thu</t>
  </si>
  <si>
    <t>Viên</t>
  </si>
  <si>
    <t>Võ Đoàn Lâm</t>
  </si>
  <si>
    <t>2.70</t>
  </si>
  <si>
    <t xml:space="preserve">Hoàng Công </t>
  </si>
  <si>
    <t>Vương</t>
  </si>
  <si>
    <t xml:space="preserve">Tạ Phương </t>
  </si>
  <si>
    <t>3.10</t>
  </si>
  <si>
    <t xml:space="preserve">Đỗ Hoàng </t>
  </si>
  <si>
    <t>1.90</t>
  </si>
  <si>
    <t>Đoàn Phan Thanh</t>
  </si>
  <si>
    <t>Xuân</t>
  </si>
  <si>
    <t>Nguyễn Thị Thanh</t>
  </si>
  <si>
    <t xml:space="preserve">Trương Thị Thùy </t>
  </si>
  <si>
    <t xml:space="preserve">Trang </t>
  </si>
  <si>
    <t xml:space="preserve">Bùi Thị Yến </t>
  </si>
  <si>
    <t xml:space="preserve">Võ Ngọc </t>
  </si>
  <si>
    <t xml:space="preserve">Nguyễn Cao </t>
  </si>
  <si>
    <t xml:space="preserve">Bình </t>
  </si>
  <si>
    <t xml:space="preserve">Trần Thị Kiều </t>
  </si>
  <si>
    <t xml:space="preserve">Diễm </t>
  </si>
  <si>
    <t>Nguyễn Ngọc Hồng</t>
  </si>
  <si>
    <t xml:space="preserve">Lê Phan Thúy </t>
  </si>
  <si>
    <t xml:space="preserve">An </t>
  </si>
  <si>
    <t xml:space="preserve">Dương Ngọc Thiên </t>
  </si>
  <si>
    <t xml:space="preserve">Ngân </t>
  </si>
  <si>
    <t xml:space="preserve">Ngô Quốc </t>
  </si>
  <si>
    <t xml:space="preserve">Đạt </t>
  </si>
  <si>
    <t xml:space="preserve">Diệu </t>
  </si>
  <si>
    <t>1.75</t>
  </si>
  <si>
    <t xml:space="preserve">Lưu Thị Quỳnh </t>
  </si>
  <si>
    <t xml:space="preserve">Ngô Đặng Gia </t>
  </si>
  <si>
    <t xml:space="preserve">Trần Danh </t>
  </si>
  <si>
    <t>Hùng</t>
  </si>
  <si>
    <t xml:space="preserve">Đặng Thị Mai </t>
  </si>
  <si>
    <t xml:space="preserve">Lan </t>
  </si>
  <si>
    <t xml:space="preserve">Cao Thị Kiều </t>
  </si>
  <si>
    <t xml:space="preserve">Nguyễn Thị </t>
  </si>
  <si>
    <t>Chi</t>
  </si>
  <si>
    <t xml:space="preserve">Hàn Mai </t>
  </si>
  <si>
    <t xml:space="preserve">Trinh </t>
  </si>
  <si>
    <t xml:space="preserve">Trần Thị Mỹ </t>
  </si>
  <si>
    <t xml:space="preserve">Tiên </t>
  </si>
  <si>
    <t xml:space="preserve">Đặng Nguyễn Đăng </t>
  </si>
  <si>
    <t xml:space="preserve">Lê Thị Tiểu </t>
  </si>
  <si>
    <t>Phàn</t>
  </si>
  <si>
    <t xml:space="preserve">Lê Ngọc Huỳnh </t>
  </si>
  <si>
    <t xml:space="preserve">Anh </t>
  </si>
  <si>
    <t>Nguyễn Hữu Toàn Quốc</t>
  </si>
  <si>
    <t>0.70</t>
  </si>
  <si>
    <t>Dàng</t>
  </si>
  <si>
    <t>Lớp Trưởng</t>
  </si>
  <si>
    <t>Xuyên</t>
  </si>
  <si>
    <t>1.44</t>
  </si>
  <si>
    <t>Nguyễn Thị Thủy</t>
  </si>
  <si>
    <t>1.82</t>
  </si>
  <si>
    <t xml:space="preserve">Hồ Thị Thu </t>
  </si>
  <si>
    <t xml:space="preserve">Nguyễn Hoàng Vy </t>
  </si>
  <si>
    <t>2.44</t>
  </si>
  <si>
    <t xml:space="preserve">Huỳnh Thị Mộng </t>
  </si>
  <si>
    <t>0.00</t>
  </si>
  <si>
    <t>1.67</t>
  </si>
  <si>
    <t>Hỷ Quốc</t>
  </si>
  <si>
    <t xml:space="preserve"> Bảo</t>
  </si>
  <si>
    <t>1.56</t>
  </si>
  <si>
    <t>Nguyễn Ngọc Trà</t>
  </si>
  <si>
    <t>2.33</t>
  </si>
  <si>
    <t xml:space="preserve">Võ Minh </t>
  </si>
  <si>
    <t>Hiếu</t>
  </si>
  <si>
    <t>1.86</t>
  </si>
  <si>
    <t>Lê Thị Như</t>
  </si>
  <si>
    <t>1.20</t>
  </si>
  <si>
    <t>KHOA KINH KẾ TRUYỀN THÔNG</t>
  </si>
  <si>
    <t>BẢNG TỔNG HỢP KẾT QUẢ RÈN LUYỆN - LỚP: 23CĐQP</t>
  </si>
  <si>
    <r>
      <t xml:space="preserve">GHI CHÚ
</t>
    </r>
    <r>
      <rPr>
        <i/>
        <sz val="10"/>
        <color indexed="8"/>
        <rFont val="Times New Roman"/>
        <family val="1"/>
      </rPr>
      <t>(Ghi rõ nội dung kỷ luật, khen thưởng, thành tích đặc biệt…)</t>
    </r>
  </si>
  <si>
    <t>Võ Đặng Đức</t>
  </si>
  <si>
    <t>Tín</t>
  </si>
  <si>
    <t>Nguyễn Huỳnh Khánh</t>
  </si>
  <si>
    <t>Hoàng Quốc</t>
  </si>
  <si>
    <t>Nguyễn Hải</t>
  </si>
  <si>
    <t>Bí thư</t>
  </si>
  <si>
    <t>Nguyễn Lê Bảo</t>
  </si>
  <si>
    <t>Nguyễn Hoàng Đức</t>
  </si>
  <si>
    <t>Phạm Hoàng Đăng</t>
  </si>
  <si>
    <t>Phạm Nhật</t>
  </si>
  <si>
    <t>Khôi</t>
  </si>
  <si>
    <t>Lê Bá</t>
  </si>
  <si>
    <t>Triệu Giang</t>
  </si>
  <si>
    <t>Dương Ngọc</t>
  </si>
  <si>
    <t>Trần Thị Tuyết</t>
  </si>
  <si>
    <t>Nghĩa</t>
  </si>
  <si>
    <t>Ngọc</t>
  </si>
  <si>
    <t>Tôn Lý Thành</t>
  </si>
  <si>
    <t>Nhân</t>
  </si>
  <si>
    <t>Nguyễn Hồng</t>
  </si>
  <si>
    <t>Nhu</t>
  </si>
  <si>
    <t>Võ Đô</t>
  </si>
  <si>
    <t>Nguyễn Hoàng</t>
  </si>
  <si>
    <t>Thủ quỷ</t>
  </si>
  <si>
    <t>Lữ Thư</t>
  </si>
  <si>
    <t>Lư Thị Như</t>
  </si>
  <si>
    <t>Trần Hoàng</t>
  </si>
  <si>
    <t>Thắng</t>
  </si>
  <si>
    <t>Thịnh</t>
  </si>
  <si>
    <t>Thoại</t>
  </si>
  <si>
    <t>Võ Kế</t>
  </si>
  <si>
    <t>Lê Văn</t>
  </si>
  <si>
    <t>Hiệp</t>
  </si>
  <si>
    <t>Nguyễn Văn Việt</t>
  </si>
  <si>
    <t>Giàu</t>
  </si>
  <si>
    <t xml:space="preserve">Nguyễn Hải </t>
  </si>
  <si>
    <t>Cao Viết</t>
  </si>
  <si>
    <t>Dũng</t>
  </si>
  <si>
    <t>Hải</t>
  </si>
  <si>
    <t>Thành</t>
  </si>
  <si>
    <t>Nguyễn Mộng</t>
  </si>
  <si>
    <t>Hào</t>
  </si>
  <si>
    <t>Nguyễn Ngọc Vân</t>
  </si>
  <si>
    <t>0.10</t>
  </si>
  <si>
    <t>Nguyễn Thị</t>
  </si>
  <si>
    <t>Lý Hiểu</t>
  </si>
  <si>
    <t>1.19</t>
  </si>
  <si>
    <t>2.24</t>
  </si>
  <si>
    <t>Phan Thị Thùy</t>
  </si>
  <si>
    <t>2.67</t>
  </si>
  <si>
    <t>Huỳnh Khải</t>
  </si>
  <si>
    <t>Nhạn</t>
  </si>
  <si>
    <t>2.62</t>
  </si>
  <si>
    <t>Nguyễn Đặng Quang</t>
  </si>
  <si>
    <t>Nguyễn Quốc</t>
  </si>
  <si>
    <t>2.52</t>
  </si>
  <si>
    <t>Trần Chung</t>
  </si>
  <si>
    <t>2.43</t>
  </si>
  <si>
    <t>Huỳnh Hoàng</t>
  </si>
  <si>
    <t>0.95</t>
  </si>
  <si>
    <t>Dương Khả</t>
  </si>
  <si>
    <t>Lê Phước Hoàng</t>
  </si>
  <si>
    <t>BCS</t>
  </si>
  <si>
    <t>3.19</t>
  </si>
  <si>
    <t>Hoàng Ngọc Kim</t>
  </si>
  <si>
    <t>2.19</t>
  </si>
  <si>
    <t>Lê Ngọc Mai</t>
  </si>
  <si>
    <t>3.24</t>
  </si>
  <si>
    <t>Trần Nguyễn Tường</t>
  </si>
  <si>
    <t>0.67</t>
  </si>
  <si>
    <t>Lê Nguyễn Hoàng Yến</t>
  </si>
  <si>
    <t>Nguyễn Đăng</t>
  </si>
  <si>
    <t>Lại Lâm Mộng</t>
  </si>
  <si>
    <t>Nguyễn Thúy</t>
  </si>
  <si>
    <t>Nguyễn Ngọc Uyên</t>
  </si>
  <si>
    <t>2.29</t>
  </si>
  <si>
    <t>2.81</t>
  </si>
  <si>
    <t>Lê Nguyễn Lan</t>
  </si>
  <si>
    <t>Nguyễn Thành Tường</t>
  </si>
  <si>
    <t>Ân</t>
  </si>
  <si>
    <t>Bí Thư</t>
  </si>
  <si>
    <t>1.52</t>
  </si>
  <si>
    <t>Dương Nguyễn Minh</t>
  </si>
  <si>
    <t>1.29</t>
  </si>
  <si>
    <t>Chiến</t>
  </si>
  <si>
    <t>1.71</t>
  </si>
  <si>
    <t>Trương Thành</t>
  </si>
  <si>
    <t>Danh</t>
  </si>
  <si>
    <t>2.71</t>
  </si>
  <si>
    <t>Phạm Lê Phương</t>
  </si>
  <si>
    <t>Dung</t>
  </si>
  <si>
    <t>2.14</t>
  </si>
  <si>
    <t>Nguyễn Trường</t>
  </si>
  <si>
    <t>3.14</t>
  </si>
  <si>
    <t>Lê Thanh</t>
  </si>
  <si>
    <t>1.14</t>
  </si>
  <si>
    <t>Nguyễn Kiều</t>
  </si>
  <si>
    <t>Nguyễn Ngọc Thùy</t>
  </si>
  <si>
    <t>Dương</t>
  </si>
  <si>
    <t>Nguyễn Tiến</t>
  </si>
  <si>
    <t>Nguyễn Hữu</t>
  </si>
  <si>
    <t>Đăng</t>
  </si>
  <si>
    <t>Lê Trần Vũ</t>
  </si>
  <si>
    <t>Hạnh</t>
  </si>
  <si>
    <t>2.48</t>
  </si>
  <si>
    <t>Dương Thúy</t>
  </si>
  <si>
    <t>Hiền</t>
  </si>
  <si>
    <t>Hồng</t>
  </si>
  <si>
    <t>Nguyễn Cửu Bích</t>
  </si>
  <si>
    <t>Hợp</t>
  </si>
  <si>
    <t>Nguyễn Ngọc</t>
  </si>
  <si>
    <t>Ngô Thị Ngọc</t>
  </si>
  <si>
    <t>Châu Quế</t>
  </si>
  <si>
    <t>Nguyễn Trung</t>
  </si>
  <si>
    <t>Kiên</t>
  </si>
  <si>
    <t>Vi Mai</t>
  </si>
  <si>
    <t>Khang</t>
  </si>
  <si>
    <t>Lê Hoàng</t>
  </si>
  <si>
    <t>Khiêm</t>
  </si>
  <si>
    <t>2.38</t>
  </si>
  <si>
    <t>Nguyễn Phan Đăng</t>
  </si>
  <si>
    <t>Tạ Phương</t>
  </si>
  <si>
    <t>Lam</t>
  </si>
  <si>
    <t>Lương Hồng</t>
  </si>
  <si>
    <t>Liên</t>
  </si>
  <si>
    <t>3.43</t>
  </si>
  <si>
    <t>Lê Gia</t>
  </si>
  <si>
    <t>Trần Thị Lâm</t>
  </si>
  <si>
    <t>Đinh Tuấn</t>
  </si>
  <si>
    <t>Trịnh Thị Thảo</t>
  </si>
  <si>
    <t>Đoàn Ánh</t>
  </si>
  <si>
    <t>Vũ Thị Diễm</t>
  </si>
  <si>
    <t>Trịnh Thị Tuyết</t>
  </si>
  <si>
    <t>Lê Thị Cẩm</t>
  </si>
  <si>
    <t>Nguyễn Ngọc Đông</t>
  </si>
  <si>
    <t>0.92</t>
  </si>
  <si>
    <t>Lê Trung Hiếu</t>
  </si>
  <si>
    <t>1.76</t>
  </si>
  <si>
    <t>Nguyễn Huỳnh Hồng</t>
  </si>
  <si>
    <t>Phan Thị Thảo</t>
  </si>
  <si>
    <t>Nguyên</t>
  </si>
  <si>
    <t>1.57</t>
  </si>
  <si>
    <t>Lê Quang</t>
  </si>
  <si>
    <t>Nhật</t>
  </si>
  <si>
    <t>0.86</t>
  </si>
  <si>
    <t>Nguyễn Phan Yến</t>
  </si>
  <si>
    <t>Võ Thị Mỹ</t>
  </si>
  <si>
    <t>Nguyễn Thị Quỳnh</t>
  </si>
  <si>
    <t>2.76</t>
  </si>
  <si>
    <t>Phú</t>
  </si>
  <si>
    <t>Nguyễn Tấn</t>
  </si>
  <si>
    <t>thủ quỹ tiền nhiệm</t>
  </si>
  <si>
    <t>Nguyễn Bình Phương</t>
  </si>
  <si>
    <t>Trần Thị Thu</t>
  </si>
  <si>
    <t>Trần Ngọc Như</t>
  </si>
  <si>
    <t>0.38</t>
  </si>
  <si>
    <t>Nguyễn Công</t>
  </si>
  <si>
    <t>Sơn</t>
  </si>
  <si>
    <t>2.47</t>
  </si>
  <si>
    <t>Nguyễn Thiện</t>
  </si>
  <si>
    <t>2.86</t>
  </si>
  <si>
    <t>Nguyễn Tiên</t>
  </si>
  <si>
    <t>Hoàng Mạnh</t>
  </si>
  <si>
    <t>1.62</t>
  </si>
  <si>
    <t>Phạm Đình</t>
  </si>
  <si>
    <t>Tuấn</t>
  </si>
  <si>
    <t>Đinh Thanh</t>
  </si>
  <si>
    <t>Nguyễn Kim</t>
  </si>
  <si>
    <t>Thanh</t>
  </si>
  <si>
    <t>Lê Ngọc</t>
  </si>
  <si>
    <t>Thiệt</t>
  </si>
  <si>
    <t>3.33</t>
  </si>
  <si>
    <t>Nguyễn Thị Lệ</t>
  </si>
  <si>
    <t>Thùy</t>
  </si>
  <si>
    <t>Phan Thị Anh</t>
  </si>
  <si>
    <t>Nguyễn Hoàng Anh</t>
  </si>
  <si>
    <t>2.57</t>
  </si>
  <si>
    <t>Phan Thị Minh</t>
  </si>
  <si>
    <t>Nguyễn Thị Minh</t>
  </si>
  <si>
    <t>0.57</t>
  </si>
  <si>
    <t>Nguyễn Lê Anh</t>
  </si>
  <si>
    <t>Lê Trí</t>
  </si>
  <si>
    <t>Thức</t>
  </si>
  <si>
    <t>Nguyễn Thu</t>
  </si>
  <si>
    <t>Bạch Thị Ngọc</t>
  </si>
  <si>
    <t>1.43</t>
  </si>
  <si>
    <t>Nguyễn Thái Quỳnh</t>
  </si>
  <si>
    <t>Phạm Thị Bảo</t>
  </si>
  <si>
    <t>3.29</t>
  </si>
  <si>
    <t>Nguyễn Phúc</t>
  </si>
  <si>
    <t>Triều</t>
  </si>
  <si>
    <t>Lớp Phó Lao Động</t>
  </si>
  <si>
    <t>Võ Thanh</t>
  </si>
  <si>
    <t>Nguyễn Diệp Thanh</t>
  </si>
  <si>
    <t>Trung</t>
  </si>
  <si>
    <t>Hồ Thị Thu</t>
  </si>
  <si>
    <t>Nguyễn Thế</t>
  </si>
  <si>
    <t>Viễn</t>
  </si>
  <si>
    <t>Nguyễn Hoài</t>
  </si>
  <si>
    <t>Nguyễn Ngọc Thúy</t>
  </si>
  <si>
    <t>Nguyễn Thị Phương</t>
  </si>
  <si>
    <t>Trần Ngọc</t>
  </si>
  <si>
    <t>Phạm Thị Thanh</t>
  </si>
  <si>
    <t>Loan</t>
  </si>
  <si>
    <t>1.05</t>
  </si>
  <si>
    <t>Nguyễn Thị Hoa</t>
  </si>
  <si>
    <t>Mỹ</t>
  </si>
  <si>
    <t>Ung Thị Kim</t>
  </si>
  <si>
    <t>Thơ</t>
  </si>
  <si>
    <t>Đặng Huỳnh Ngọc</t>
  </si>
  <si>
    <t>Thủy</t>
  </si>
  <si>
    <t>1.81</t>
  </si>
  <si>
    <t>Nguyễn Ngọc Khánh</t>
  </si>
  <si>
    <t>Trần Thị Kim</t>
  </si>
  <si>
    <t>Nguyễn Trần Anh</t>
  </si>
  <si>
    <t>0.76</t>
  </si>
  <si>
    <t>Đinh Thị</t>
  </si>
  <si>
    <t>Nguyễn Bảo</t>
  </si>
  <si>
    <t>2.00</t>
  </si>
  <si>
    <t>Đinh Ngọc Thùy</t>
  </si>
  <si>
    <t>1.13</t>
  </si>
  <si>
    <t>Trần Quỳnh</t>
  </si>
  <si>
    <t>2.42</t>
  </si>
  <si>
    <t>1.42</t>
  </si>
  <si>
    <t>Phạm Minh</t>
  </si>
  <si>
    <t>1.00</t>
  </si>
  <si>
    <t>Chu Lư Như</t>
  </si>
  <si>
    <t>BẢNG TỔNG HỢP KẾT QUẢ RÈN LUYỆN - LỚP: 23CĐTT2</t>
  </si>
  <si>
    <t>Nguyễn Vũ Đoan</t>
  </si>
  <si>
    <t>BCH</t>
  </si>
  <si>
    <t>Nguyễn Ngọc Phương</t>
  </si>
  <si>
    <t>Nguyễn Trần Tuấn</t>
  </si>
  <si>
    <t>Băng</t>
  </si>
  <si>
    <t>Bùi Thị</t>
  </si>
  <si>
    <t>Chương</t>
  </si>
  <si>
    <t>Trần Bảo</t>
  </si>
  <si>
    <t>Nguyễn Đoàn</t>
  </si>
  <si>
    <t>Dự</t>
  </si>
  <si>
    <t xml:space="preserve">Thủ quỹ </t>
  </si>
  <si>
    <t>Phan Tuấn Anh</t>
  </si>
  <si>
    <t>Đan</t>
  </si>
  <si>
    <t>Nguyễn Trọng</t>
  </si>
  <si>
    <t>Trần Hữu</t>
  </si>
  <si>
    <t>Kiều Thanh</t>
  </si>
  <si>
    <t>Điền</t>
  </si>
  <si>
    <t>Đỗ Hương</t>
  </si>
  <si>
    <t>Trần Thu</t>
  </si>
  <si>
    <t>Đoàn Thanh</t>
  </si>
  <si>
    <t>Hậu</t>
  </si>
  <si>
    <t>Nguyễn Như</t>
  </si>
  <si>
    <t>Trần Quan</t>
  </si>
  <si>
    <t>Nguyễn Quang</t>
  </si>
  <si>
    <t>Trương Nguyễn Minh</t>
  </si>
  <si>
    <t>Trà Lê Ý</t>
  </si>
  <si>
    <t>Nguyễn Ngọc Quỳnh</t>
  </si>
  <si>
    <t>Kía</t>
  </si>
  <si>
    <t>Nguyễn Đình</t>
  </si>
  <si>
    <t>Phan Nhã</t>
  </si>
  <si>
    <t>Kỳ</t>
  </si>
  <si>
    <t>Trần Lê Tuấn</t>
  </si>
  <si>
    <t>Nguyễn Trần Gia</t>
  </si>
  <si>
    <t>MINH CHỨNG</t>
  </si>
  <si>
    <t>Nguyễn Anh</t>
  </si>
  <si>
    <t>Đặng Hồ</t>
  </si>
  <si>
    <t>Lâm</t>
  </si>
  <si>
    <t>Nguyễn Thị Thúy</t>
  </si>
  <si>
    <t>Nguyễn Thùy</t>
  </si>
  <si>
    <t>Trần Thị Thùy</t>
  </si>
  <si>
    <t>Phạm Lê Khánh</t>
  </si>
  <si>
    <t xml:space="preserve">Nguyễn Nhật </t>
  </si>
  <si>
    <t>Luân</t>
  </si>
  <si>
    <t>Lê Hoàng Trúc</t>
  </si>
  <si>
    <t>Nguyễn Thị Xuân</t>
  </si>
  <si>
    <t>Nguyễn Thị Hà</t>
  </si>
  <si>
    <t>Phạm Thị Kim</t>
  </si>
  <si>
    <t>Nguyễn Hoài Xuân</t>
  </si>
  <si>
    <t>Hồ Thị Thùy</t>
  </si>
  <si>
    <t>Ngoan</t>
  </si>
  <si>
    <t>Nguyễn Hoàng Kim</t>
  </si>
  <si>
    <t>Dương Bảo</t>
  </si>
  <si>
    <t>Hứa Hoàng</t>
  </si>
  <si>
    <t>Ngưỡng</t>
  </si>
  <si>
    <t>Nhàn</t>
  </si>
  <si>
    <t>Lai Phạm Yến</t>
  </si>
  <si>
    <t xml:space="preserve">Nguyễn Thị Yến </t>
  </si>
  <si>
    <t>Phạm Ngọc Tuyết</t>
  </si>
  <si>
    <t>Dương Thị Huỳnh</t>
  </si>
  <si>
    <t>Tô Lam</t>
  </si>
  <si>
    <t>Trần Thị Như</t>
  </si>
  <si>
    <t>Liêu Văn</t>
  </si>
  <si>
    <t>Lê Thị Thủy</t>
  </si>
  <si>
    <t>Đoàn Công</t>
  </si>
  <si>
    <t>Kinh Quang</t>
  </si>
  <si>
    <t>Huỳnh Thanh</t>
  </si>
  <si>
    <t>Võ Tấn</t>
  </si>
  <si>
    <t>Hà Thị</t>
  </si>
  <si>
    <t>Nguyễn Lê Thanh</t>
  </si>
  <si>
    <t>Nguyễn Phạm Anh</t>
  </si>
  <si>
    <t>Nguyễn Thị Bích</t>
  </si>
  <si>
    <t>Nguyễn Khả</t>
  </si>
  <si>
    <t>Triệu</t>
  </si>
  <si>
    <t>Hồ Thị Thanh</t>
  </si>
  <si>
    <t>Nguyễn Ngọc Đức</t>
  </si>
  <si>
    <t>Trần Mỹ</t>
  </si>
  <si>
    <t>Viện</t>
  </si>
  <si>
    <t>Dương Hạ</t>
  </si>
  <si>
    <t>Hồ Nguyễn Khánh</t>
  </si>
  <si>
    <t>Nguyễn Lê Minh</t>
  </si>
  <si>
    <t>Ý</t>
  </si>
  <si>
    <t>Bội</t>
  </si>
  <si>
    <t>Nguyễn Hà Hiếu</t>
  </si>
  <si>
    <t>Lưu Đoàn</t>
  </si>
  <si>
    <t>BẢNG TỔNG HỢP KẾT QUẢ RÈN LUYỆN - LỚP: 23CĐTT3</t>
  </si>
  <si>
    <t xml:space="preserve">Trần Văn </t>
  </si>
  <si>
    <t>Minh chứng</t>
  </si>
  <si>
    <t>Lều Thị Ngọc</t>
  </si>
  <si>
    <t xml:space="preserve">Phan Vũ Quỳnh </t>
  </si>
  <si>
    <t>Trần Tuyết</t>
  </si>
  <si>
    <t>Phạm Thị Ngọc</t>
  </si>
  <si>
    <t>Ánh</t>
  </si>
  <si>
    <t xml:space="preserve">Thăng Kim </t>
  </si>
  <si>
    <t>Bình</t>
  </si>
  <si>
    <t xml:space="preserve">Đặng Hà </t>
  </si>
  <si>
    <t>Ngô Thị Kim</t>
  </si>
  <si>
    <t>Cương</t>
  </si>
  <si>
    <t>Nguyễn Lê Trúc</t>
  </si>
  <si>
    <t>Nguyễn Huỳnh Văn</t>
  </si>
  <si>
    <t>Nguyễn Thị Thùy</t>
  </si>
  <si>
    <t xml:space="preserve">Phan Thị Mỹ </t>
  </si>
  <si>
    <t>Phạm Cao Văn</t>
  </si>
  <si>
    <t>Võ Minh</t>
  </si>
  <si>
    <t>Trương Nguyễn Thiên</t>
  </si>
  <si>
    <t>Phạm Nguyễn Phi</t>
  </si>
  <si>
    <t>Lê Thị Diễm</t>
  </si>
  <si>
    <t xml:space="preserve">Chu Quang </t>
  </si>
  <si>
    <t>Nguyễn Gia</t>
  </si>
  <si>
    <t xml:space="preserve">Hồ Thị Thúy </t>
  </si>
  <si>
    <t>Khánh</t>
  </si>
  <si>
    <t>Khuyên</t>
  </si>
  <si>
    <t>Lê Hiển Hải</t>
  </si>
  <si>
    <t>Nguyễn Thị Huỳnh</t>
  </si>
  <si>
    <t>Lê</t>
  </si>
  <si>
    <t xml:space="preserve">Nguyễn Thị Khánh </t>
  </si>
  <si>
    <t>Liễu</t>
  </si>
  <si>
    <t>LP</t>
  </si>
  <si>
    <t xml:space="preserve">Triệu Uyển </t>
  </si>
  <si>
    <t>Nguyễn Thị Lưu</t>
  </si>
  <si>
    <t>Luyến</t>
  </si>
  <si>
    <t xml:space="preserve">Nguyễn Thị Cẩm </t>
  </si>
  <si>
    <t xml:space="preserve">Nguyễn Thị Trúc </t>
  </si>
  <si>
    <t xml:space="preserve">Mã Gia </t>
  </si>
  <si>
    <t>Mẫn</t>
  </si>
  <si>
    <t>Lê Thị Hồng</t>
  </si>
  <si>
    <t>Mến</t>
  </si>
  <si>
    <t>Võ Tuyết</t>
  </si>
  <si>
    <t>Minh</t>
  </si>
  <si>
    <t>Trần Thị Phú</t>
  </si>
  <si>
    <t xml:space="preserve">Trần Thị Hồng </t>
  </si>
  <si>
    <t>Nga</t>
  </si>
  <si>
    <t>Võ Thị Thảo</t>
  </si>
  <si>
    <t>Nguyễn Trần Phương</t>
  </si>
  <si>
    <t>Lê Trường Diểm</t>
  </si>
  <si>
    <t>Trịnh Thị Hồng</t>
  </si>
  <si>
    <t>Nguyễn Thảo</t>
  </si>
  <si>
    <t>Trịnh Thái</t>
  </si>
  <si>
    <t>LT</t>
  </si>
  <si>
    <t>Võ Thành</t>
  </si>
  <si>
    <t xml:space="preserve">Võ Trung </t>
  </si>
  <si>
    <t xml:space="preserve">Nguyễn Tuyết </t>
  </si>
  <si>
    <t xml:space="preserve">Trần Thị Yến </t>
  </si>
  <si>
    <t>Ngô Thị Hoài</t>
  </si>
  <si>
    <t>Nguyễn Mai</t>
  </si>
  <si>
    <t xml:space="preserve">Nguyễn Thị Phương </t>
  </si>
  <si>
    <t>Nguyễn Võ Quỳnh</t>
  </si>
  <si>
    <t>Trần Huỳnh Minh</t>
  </si>
  <si>
    <t>Lê Như</t>
  </si>
  <si>
    <t>Phượng</t>
  </si>
  <si>
    <t>Phạm Thị Bích</t>
  </si>
  <si>
    <t>Qui</t>
  </si>
  <si>
    <t>Quy</t>
  </si>
  <si>
    <t>Hồ Thị Lệ</t>
  </si>
  <si>
    <t xml:space="preserve">Nguyễn Trần Gia </t>
  </si>
  <si>
    <t>Trần Ngọc Thảo</t>
  </si>
  <si>
    <t>Quyến</t>
  </si>
  <si>
    <t>Lê Huỳnh Mai</t>
  </si>
  <si>
    <t xml:space="preserve">Nguyễn Thị Bích </t>
  </si>
  <si>
    <t xml:space="preserve">Kiều Ngọc </t>
  </si>
  <si>
    <t>Rim</t>
  </si>
  <si>
    <t xml:space="preserve">Phùng Bá </t>
  </si>
  <si>
    <t>Dương Tấn</t>
  </si>
  <si>
    <t xml:space="preserve">Tài </t>
  </si>
  <si>
    <t>Nguyễn Huy Tú</t>
  </si>
  <si>
    <t>Bùi Phạm Thiên</t>
  </si>
  <si>
    <t>Võ Thị Minh</t>
  </si>
  <si>
    <t xml:space="preserve">Lê Thế </t>
  </si>
  <si>
    <t>Thắm</t>
  </si>
  <si>
    <t>Lê Ngọc Châu</t>
  </si>
  <si>
    <t>Nguyễn Thị Bảo</t>
  </si>
  <si>
    <t xml:space="preserve">Lê Minh </t>
  </si>
  <si>
    <t>Mã Minh</t>
  </si>
  <si>
    <t>Trương Thị Anh</t>
  </si>
  <si>
    <t xml:space="preserve">Huỳnh Thị Hoài </t>
  </si>
  <si>
    <t>Trương Thị Thủy</t>
  </si>
  <si>
    <t>Nguyễn Lê Ngọc</t>
  </si>
  <si>
    <t>Tô Thị Huyền</t>
  </si>
  <si>
    <t>Châu Thị Tố</t>
  </si>
  <si>
    <t>Đào Thanh</t>
  </si>
  <si>
    <t>Lương Thị Thanh</t>
  </si>
  <si>
    <t>Nguyễn Đức</t>
  </si>
  <si>
    <t>Trịnh Quang</t>
  </si>
  <si>
    <t>Nguyễn Võ Hữu</t>
  </si>
  <si>
    <t>Tứ</t>
  </si>
  <si>
    <t>Võ Thanh Phạm</t>
  </si>
  <si>
    <t>Tỷ</t>
  </si>
  <si>
    <t>Lương Phúc</t>
  </si>
  <si>
    <t>Vinh</t>
  </si>
  <si>
    <t>Huỳnh Lê Phương</t>
  </si>
  <si>
    <t>Lâm Ngọc Hạ</t>
  </si>
  <si>
    <t>Phạm Thị Ánh</t>
  </si>
  <si>
    <t>Bùi Ngọc Mai</t>
  </si>
  <si>
    <t>Tô Thị Như</t>
  </si>
  <si>
    <t xml:space="preserve">Nguyễn Hoài </t>
  </si>
  <si>
    <t xml:space="preserve">Phan Trung </t>
  </si>
  <si>
    <t>KHOA CÔNG NGHỆ TRUYỀN THÔNG</t>
  </si>
  <si>
    <t>Phạm Xuân</t>
  </si>
  <si>
    <t>Nguyễn Thị Hoài</t>
  </si>
  <si>
    <t>Nguyễn Trần Trúc</t>
  </si>
  <si>
    <t>Trương Thúy</t>
  </si>
  <si>
    <t>Trần Khánh</t>
  </si>
  <si>
    <t>Nguyễn Minh Phương</t>
  </si>
  <si>
    <t>Trần Nguyễn Tú</t>
  </si>
  <si>
    <t>Phạm Thành</t>
  </si>
  <si>
    <t>Trần Tấn</t>
  </si>
  <si>
    <t>Lê Ngọc Thúy</t>
  </si>
  <si>
    <t>Nguyễn Châu</t>
  </si>
  <si>
    <t>Lý Nguyệt Yên</t>
  </si>
  <si>
    <t>Vũ Thiên</t>
  </si>
  <si>
    <t>Dương Thế</t>
  </si>
  <si>
    <t>Trương Quốc</t>
  </si>
  <si>
    <t>Đoàn Anh</t>
  </si>
  <si>
    <t>Trần Quang</t>
  </si>
  <si>
    <t>Lý Như</t>
  </si>
  <si>
    <t>Nguyễn Hiền</t>
  </si>
  <si>
    <t>Thục</t>
  </si>
  <si>
    <t>Trần Võ Anh</t>
  </si>
  <si>
    <t>Trần Thị</t>
  </si>
  <si>
    <t>Trầm</t>
  </si>
  <si>
    <t>Nguyễn Hoàng Vy</t>
  </si>
  <si>
    <t>Nguyễn Tường</t>
  </si>
  <si>
    <t>Dương Triệu</t>
  </si>
  <si>
    <t>Hoàng Thị Diễm</t>
  </si>
  <si>
    <t>Vũ Thị</t>
  </si>
  <si>
    <t>Nguyễn Minh</t>
  </si>
  <si>
    <t>Nguyễn Đăng Tấn</t>
  </si>
  <si>
    <t>Bá Văn Anh</t>
  </si>
  <si>
    <t>Bùi Ngọc</t>
  </si>
  <si>
    <t>Phạm Thị</t>
  </si>
  <si>
    <t>Nguyễn Lâm Ngọc</t>
  </si>
  <si>
    <t>Hân</t>
  </si>
  <si>
    <t>1.28</t>
  </si>
  <si>
    <t>0.94</t>
  </si>
  <si>
    <t>3.20</t>
  </si>
  <si>
    <t>3.15</t>
  </si>
  <si>
    <t>0.40</t>
  </si>
  <si>
    <t>1.65</t>
  </si>
  <si>
    <t>1.40</t>
  </si>
  <si>
    <t>2.41</t>
  </si>
  <si>
    <t>1.45</t>
  </si>
  <si>
    <t>3.40</t>
  </si>
  <si>
    <t>3.30</t>
  </si>
  <si>
    <t>0.60</t>
  </si>
  <si>
    <t>0.90</t>
  </si>
  <si>
    <t>0.30</t>
  </si>
  <si>
    <t>1.55</t>
  </si>
  <si>
    <t>1.15</t>
  </si>
  <si>
    <t>1.25</t>
  </si>
  <si>
    <t>2.69</t>
  </si>
  <si>
    <t>1.06</t>
  </si>
  <si>
    <t>Trần Gia</t>
  </si>
  <si>
    <t>Hồ Huy</t>
  </si>
  <si>
    <t>Cao Thị Thu</t>
  </si>
  <si>
    <t>Nguyễn Hà Kim</t>
  </si>
  <si>
    <t>Nguyễn Nữ Mỹ</t>
  </si>
  <si>
    <t>Thái Kim</t>
  </si>
  <si>
    <t>Hồ Thị</t>
  </si>
  <si>
    <t>Trương Mỹ</t>
  </si>
  <si>
    <t>Huỳnh Bùi</t>
  </si>
  <si>
    <t>Nguyễn Nhật</t>
  </si>
  <si>
    <t>Lại Thanh</t>
  </si>
  <si>
    <t>Thái Thị Yến</t>
  </si>
  <si>
    <t>Lê Đình</t>
  </si>
  <si>
    <t>Võ Thảo</t>
  </si>
  <si>
    <t>Trần Đình Nam</t>
  </si>
  <si>
    <t>Tiết Nguyễn Hoàng</t>
  </si>
  <si>
    <t>Ngô Ngọc</t>
  </si>
  <si>
    <t>Trần Thị Thanh</t>
  </si>
  <si>
    <t>Nguyễn Thị Tú</t>
  </si>
  <si>
    <t>Huỳnh Triệu</t>
  </si>
  <si>
    <t>Phạm Như</t>
  </si>
  <si>
    <t>Huỳnh Trọng</t>
  </si>
  <si>
    <t>Huỳnh Ngọc</t>
  </si>
  <si>
    <t>Lê Nguyễn Thanh</t>
  </si>
  <si>
    <t>Hòa</t>
  </si>
  <si>
    <t>Nguyễn Thị Ánh</t>
  </si>
  <si>
    <t>Tuyết</t>
  </si>
  <si>
    <t>Phạm Kim</t>
  </si>
  <si>
    <t>Võ Thị Bích</t>
  </si>
  <si>
    <t>Hồ Thị Bích</t>
  </si>
  <si>
    <t>Trần Thị Lan</t>
  </si>
  <si>
    <t>Nguyễn Lại Hồng</t>
  </si>
  <si>
    <t>1.48</t>
  </si>
  <si>
    <t>1.33</t>
  </si>
  <si>
    <t>1.24</t>
  </si>
  <si>
    <t>1.38</t>
  </si>
  <si>
    <t>0.29</t>
  </si>
  <si>
    <t>2.88</t>
  </si>
  <si>
    <t>1.10</t>
  </si>
  <si>
    <t>Lớp Phó, thủ quỹ</t>
  </si>
  <si>
    <t>0.19</t>
  </si>
  <si>
    <t>0.50</t>
  </si>
  <si>
    <t>1.11</t>
  </si>
  <si>
    <t>LPHT</t>
  </si>
  <si>
    <t>LPPT</t>
  </si>
  <si>
    <t>Trịnh Như</t>
  </si>
  <si>
    <t>Võ Hoài</t>
  </si>
  <si>
    <t>Võ Ngọc Gia</t>
  </si>
  <si>
    <t>Nguyễn Chí</t>
  </si>
  <si>
    <t>Phan Đình</t>
  </si>
  <si>
    <t>Lê Trọng</t>
  </si>
  <si>
    <t>Lâm Hoàng Đông</t>
  </si>
  <si>
    <t>Trần Kỳ</t>
  </si>
  <si>
    <t>Liêu Hoàng</t>
  </si>
  <si>
    <t>Giang Anh</t>
  </si>
  <si>
    <t>2.18</t>
  </si>
  <si>
    <t>1.73</t>
  </si>
  <si>
    <t>2.73</t>
  </si>
  <si>
    <t>1.36</t>
  </si>
  <si>
    <t>3.09</t>
  </si>
  <si>
    <t>3.27</t>
  </si>
  <si>
    <t>2.09</t>
  </si>
  <si>
    <t>2.32</t>
  </si>
  <si>
    <t>2.27</t>
  </si>
  <si>
    <t>2.77</t>
  </si>
  <si>
    <t>2.91</t>
  </si>
  <si>
    <t>1.59</t>
  </si>
  <si>
    <t>2.68</t>
  </si>
  <si>
    <t>1.68</t>
  </si>
  <si>
    <t>2.53</t>
  </si>
  <si>
    <t>2.94</t>
  </si>
  <si>
    <t>0.22</t>
  </si>
  <si>
    <t>BẢNG TỔNG HỢP KẾT QUẢ RÈN LUYỆN - LỚP: 23CĐĐH</t>
  </si>
  <si>
    <t>Dương Thị Minh</t>
  </si>
  <si>
    <t>Vũ Xuân</t>
  </si>
  <si>
    <t>Bách</t>
  </si>
  <si>
    <t>Mai Quốc</t>
  </si>
  <si>
    <t>Trầm Gia</t>
  </si>
  <si>
    <t>Trần Thiện</t>
  </si>
  <si>
    <t>Nguyễn Huy</t>
  </si>
  <si>
    <t>Nguyễn Duy</t>
  </si>
  <si>
    <t>Phạm Thị Như</t>
  </si>
  <si>
    <t>Trần Văn</t>
  </si>
  <si>
    <t>Lâm Bảo</t>
  </si>
  <si>
    <t>Trương Huỳnh Hữu</t>
  </si>
  <si>
    <t>Nguyễn Hoàng Ái</t>
  </si>
  <si>
    <t>Đỗ Thị Minh</t>
  </si>
  <si>
    <t>Trần Ngọc Minh</t>
  </si>
  <si>
    <t>Trần Kim Hoàng</t>
  </si>
  <si>
    <t>Tới</t>
  </si>
  <si>
    <t>Phạm Thị Minh</t>
  </si>
  <si>
    <t>Trần Phương</t>
  </si>
  <si>
    <t>Thế</t>
  </si>
  <si>
    <t>Nguyễn Huỳnh Minh</t>
  </si>
  <si>
    <t>Dương Tuyết</t>
  </si>
  <si>
    <t>Ma</t>
  </si>
  <si>
    <t>Phan Triệu</t>
  </si>
  <si>
    <t>Vĩ</t>
  </si>
  <si>
    <t>Đào Công Thanh</t>
  </si>
  <si>
    <t>Vương Ngô Ánh</t>
  </si>
  <si>
    <t>Trần Hồng</t>
  </si>
  <si>
    <t>Huỳnh Lê Quốc</t>
  </si>
  <si>
    <t>Lê Thế</t>
  </si>
  <si>
    <t>Nguyễn Trần Huy</t>
  </si>
  <si>
    <t>Trần Nguyên</t>
  </si>
  <si>
    <t>Phan Huy</t>
  </si>
  <si>
    <t>Ngô Phương</t>
  </si>
  <si>
    <t>Lý Thái</t>
  </si>
  <si>
    <t>Dương Khánh</t>
  </si>
  <si>
    <t>Nguyễn Lâm Minh</t>
  </si>
  <si>
    <t>Lê An</t>
  </si>
  <si>
    <t>Đào Duy</t>
  </si>
  <si>
    <t>Kiều Bảo</t>
  </si>
  <si>
    <t>Hồ Minh</t>
  </si>
  <si>
    <t>Phạm Thị Nguyên</t>
  </si>
  <si>
    <t>Trần Thị Mỹ</t>
  </si>
  <si>
    <t>Lương Thanh</t>
  </si>
  <si>
    <t>Hoàng Nguyên Thảo</t>
  </si>
  <si>
    <t>Phạm Thúy</t>
  </si>
  <si>
    <t>Thủ quỹ; Lớp phó</t>
  </si>
  <si>
    <t>0.80</t>
  </si>
  <si>
    <t>0.33</t>
  </si>
  <si>
    <t>1.89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</si>
</sst>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\)"/>
  </numFmts>
  <fonts count="3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5"/>
      <color rgb="FF000000"/>
      <name val="Times New Roman"/>
      <charset val="134"/>
    </font>
    <font>
      <b/>
      <sz val="15"/>
      <color rgb="FF000000"/>
      <name val="Times New Roman"/>
      <charset val="134"/>
    </font>
    <font>
      <b/>
      <i/>
      <sz val="14"/>
      <color rgb="FFFF0000"/>
      <name val="Times New Roman"/>
      <charset val="134"/>
    </font>
    <font>
      <sz val="14"/>
      <name val="Times New Roman"/>
      <charset val="134"/>
    </font>
    <font>
      <b/>
      <sz val="10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b/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6"/>
      <color theme="1"/>
      <name val="Times New Roman"/>
      <charset val="134"/>
    </font>
    <font>
      <i/>
      <sz val="10"/>
      <color indexed="8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Calibri"/>
      <scheme val="minor"/>
    </font>
    <font>
      <u/>
      <sz val="11"/>
      <color rgb="FF800080"/>
      <name val="Times New Roman"/>
    </font>
    <font>
      <sz val="15"/>
      <color rgb="FF000000"/>
      <name val="Times New Roman"/>
      <family val="1"/>
    </font>
    <font>
      <b/>
      <sz val="15"/>
      <color rgb="FF000000"/>
      <name val="Times New Roman"/>
      <family val="1"/>
    </font>
    <font>
      <b/>
      <i/>
      <sz val="14"/>
      <color rgb="FFFF0000"/>
      <name val="Times New Roman"/>
      <family val="1"/>
    </font>
    <font>
      <sz val="14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u/>
      <sz val="10"/>
      <color theme="1"/>
      <name val="Times New Roman"/>
      <family val="1"/>
    </font>
    <font>
      <u/>
      <sz val="11"/>
      <color theme="10"/>
      <name val="Calibri"/>
      <charset val="134"/>
      <scheme val="minor"/>
    </font>
    <font>
      <b/>
      <sz val="10"/>
      <color theme="1"/>
      <name val="Times New Roman"/>
      <charset val="163"/>
    </font>
    <font>
      <u/>
      <sz val="11"/>
      <color rgb="FF80008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</cellStyleXfs>
  <cellXfs count="260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horizontal="center" textRotation="90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164" fontId="6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/>
    <xf numFmtId="0" fontId="17" fillId="0" borderId="1" xfId="1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8" fillId="0" borderId="2" xfId="0" applyFont="1" applyBorder="1" applyAlignment="1">
      <alignment horizontal="center" vertical="center" wrapText="1" readingOrder="1"/>
    </xf>
    <xf numFmtId="0" fontId="17" fillId="0" borderId="1" xfId="1" applyFont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0" fontId="22" fillId="0" borderId="1" xfId="0" applyFont="1" applyBorder="1" applyAlignment="1">
      <alignment horizontal="center" textRotation="90" wrapText="1"/>
    </xf>
    <xf numFmtId="164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1" fillId="0" borderId="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textRotation="90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textRotation="90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8" fillId="2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16" fillId="0" borderId="1" xfId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6" fillId="0" borderId="1" xfId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4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16" fillId="0" borderId="1" xfId="1" applyBorder="1" applyAlignment="1"/>
    <xf numFmtId="0" fontId="8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left" vertical="center" textRotation="90" wrapText="1"/>
    </xf>
    <xf numFmtId="0" fontId="7" fillId="0" borderId="1" xfId="0" applyFont="1" applyFill="1" applyBorder="1" applyAlignment="1">
      <alignment horizontal="left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textRotation="90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textRotation="90" wrapText="1"/>
    </xf>
    <xf numFmtId="0" fontId="6" fillId="2" borderId="1" xfId="0" applyFont="1" applyFill="1" applyBorder="1" applyAlignment="1">
      <alignment horizontal="center" textRotation="90" wrapText="1"/>
    </xf>
    <xf numFmtId="0" fontId="7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 vertical="center" textRotation="90"/>
    </xf>
    <xf numFmtId="0" fontId="22" fillId="0" borderId="1" xfId="0" applyFont="1" applyBorder="1" applyAlignment="1">
      <alignment horizontal="center" vertical="center" textRotation="90"/>
    </xf>
    <xf numFmtId="0" fontId="22" fillId="0" borderId="1" xfId="0" applyFont="1" applyBorder="1" applyAlignment="1">
      <alignment horizontal="left" vertical="center" textRotation="90" wrapText="1"/>
    </xf>
    <xf numFmtId="0" fontId="23" fillId="0" borderId="1" xfId="0" applyFont="1" applyBorder="1" applyAlignment="1">
      <alignment horizontal="left" vertical="center" textRotation="90"/>
    </xf>
    <xf numFmtId="164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/>
    <xf numFmtId="0" fontId="22" fillId="0" borderId="1" xfId="0" applyFont="1" applyBorder="1" applyAlignment="1">
      <alignment horizontal="center" textRotation="90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5" fillId="0" borderId="0" xfId="0" applyFont="1" applyFill="1"/>
    <xf numFmtId="0" fontId="26" fillId="2" borderId="1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18" fillId="0" borderId="0" xfId="0" applyFont="1" applyFill="1" applyAlignment="1">
      <alignment horizontal="center" vertical="center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share/27ZEFYN2bpT8P7X8/?mibextid=oFDknk.%0d%0a%0d%0ahttps://www.facebook.com/share/p/Y2qmZa8PFVGdG7ZX/?mibextid=oFDknk" TargetMode="External"/><Relationship Id="rId1" Type="http://schemas.openxmlformats.org/officeDocument/2006/relationships/hyperlink" Target="https://www.facebook.com/share/p/ZXYHX42gF7g29FXm/?mibextid=WaXdO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-3Qs_wZDr0Lmzrz0-M4c7rFrr0lRXraU" TargetMode="External"/><Relationship Id="rId13" Type="http://schemas.openxmlformats.org/officeDocument/2006/relationships/hyperlink" Target="https://docs.google.com/spreadsheets/d/1UaXE6Ia7Kylsnv8-u5KKTjXMlPaCcKF7Eg-JwtBOfUU/edit" TargetMode="External"/><Relationship Id="rId18" Type="http://schemas.openxmlformats.org/officeDocument/2006/relationships/hyperlink" Target="https://docs.google.com/spreadsheets/d/1UaXE6Ia7Kylsnv8-u5KKTjXMlPaCcKF7Eg-JwtBOfUU/edit" TargetMode="External"/><Relationship Id="rId3" Type="http://schemas.openxmlformats.org/officeDocument/2006/relationships/hyperlink" Target="https://drive.google.com/drive/folders/16jhA4STxYMuAjqY9E-UIkR4er-Cnqbpv?usp=sharing" TargetMode="External"/><Relationship Id="rId7" Type="http://schemas.openxmlformats.org/officeDocument/2006/relationships/hyperlink" Target="https://drive.google.com/drive/folders/11cOTgwRBQW2bv7ztPuTqJIRTJMYgsIPL?usp=drive_link" TargetMode="External"/><Relationship Id="rId12" Type="http://schemas.openxmlformats.org/officeDocument/2006/relationships/hyperlink" Target="https://docs.google.com/spreadsheets/d/1UaXE6Ia7Kylsnv8-u5KKTjXMlPaCcKF7Eg-JwtBOfUU/edit" TargetMode="External"/><Relationship Id="rId17" Type="http://schemas.openxmlformats.org/officeDocument/2006/relationships/hyperlink" Target="https://drive.google.com/drive/folders/1IKGr7DESY-i4xOuI2THrW9wKwSbtCCVO?usp=sharing" TargetMode="External"/><Relationship Id="rId2" Type="http://schemas.openxmlformats.org/officeDocument/2006/relationships/hyperlink" Target="https://drive.google.com/drive/folders/1-G7tzpO0XMobH1RuexTnO1Wy_Lxh7aOc" TargetMode="External"/><Relationship Id="rId16" Type="http://schemas.openxmlformats.org/officeDocument/2006/relationships/hyperlink" Target="https://drive.google.com/drive/folders/1ggQlXcogSp0897DRSQkzeza7VPZcKTWS?usp=sharing" TargetMode="External"/><Relationship Id="rId1" Type="http://schemas.openxmlformats.org/officeDocument/2006/relationships/hyperlink" Target="https://drive.google.com/drive/folders/1-0RU_bqJ4OOpkS5yf3IuwJmf-evhBjwv" TargetMode="External"/><Relationship Id="rId6" Type="http://schemas.openxmlformats.org/officeDocument/2006/relationships/hyperlink" Target="https://drive.google.com/drive/folders/17X_n0zAogeg9Mfyjwf1vEngu4pYeoRFE?usp=sharing" TargetMode="External"/><Relationship Id="rId11" Type="http://schemas.openxmlformats.org/officeDocument/2006/relationships/hyperlink" Target="https://drive.google.com/drive/folders/1u5ZFQ2R8HHyOr_dexohfk0RXaRxP0_PJ" TargetMode="External"/><Relationship Id="rId5" Type="http://schemas.openxmlformats.org/officeDocument/2006/relationships/hyperlink" Target="https://l.facebook.com/l.php?u=https%3A%2F%2Fdrive.google.com%2Fdrive%2Ffolders%2F1-vSuvzUO1PmTu8QbaW-43WCn7-jQxgtG%3Ffbclid%3DIwAR3dQYv3UH1kLiPtvvT5Ur3DupyF21VcPcfiHEF-wv8Jx_S9NvQkv5yHjB4&amp;h=AT0obHFPsBSHCGe_A_17KYADLmlK0d0PRuItelPjDupJegZ2O1F9f7eGnun2GwMKngv08at9ZfMYyNVn69L6jnIxc6rUP0oJEAZyvHod9djz8Lyq293LjObE44OVZ5w5DVwWZA" TargetMode="External"/><Relationship Id="rId15" Type="http://schemas.openxmlformats.org/officeDocument/2006/relationships/hyperlink" Target="https://docs.google.com/spreadsheets/d/1UaXE6Ia7Kylsnv8-u5KKTjXMlPaCcKF7Eg-JwtBOfUU/edit" TargetMode="External"/><Relationship Id="rId10" Type="http://schemas.openxmlformats.org/officeDocument/2006/relationships/hyperlink" Target="https://drive.google.com/drive/folders/1ZoxkvIJctVjU1oRuPxHq_dVkZXKQxIAH?usp=drive_link" TargetMode="External"/><Relationship Id="rId4" Type="http://schemas.openxmlformats.org/officeDocument/2006/relationships/hyperlink" Target="https://drive.google.com/drive/folders/1fGAJ5INBpx670samAdv_zeiUJeKFWgnl" TargetMode="External"/><Relationship Id="rId9" Type="http://schemas.openxmlformats.org/officeDocument/2006/relationships/hyperlink" Target="https://docs.google.com/document/d/1Hr6IxoOmtdpSE5bpfr0aUkUECVQVpQaP/edit?usp=sharing&amp;ouid=115977124190771605629&amp;rtpof=true&amp;sd=true" TargetMode="External"/><Relationship Id="rId14" Type="http://schemas.openxmlformats.org/officeDocument/2006/relationships/hyperlink" Target="https://docs.google.com/spreadsheets/d/1UaXE6Ia7Kylsnv8-u5KKTjXMlPaCcKF7Eg-JwtBOfUU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0"/>
  <sheetViews>
    <sheetView tabSelected="1" topLeftCell="A15" zoomScaleNormal="100" workbookViewId="0">
      <selection activeCell="Y6" sqref="Y6"/>
    </sheetView>
  </sheetViews>
  <sheetFormatPr defaultColWidth="9.140625" defaultRowHeight="15"/>
  <cols>
    <col min="1" max="1" width="4" style="2" customWidth="1"/>
    <col min="2" max="2" width="12" style="2" customWidth="1"/>
    <col min="3" max="3" width="18.42578125" style="2" customWidth="1"/>
    <col min="4" max="4" width="9.140625" style="2"/>
    <col min="5" max="5" width="12.28515625" style="3" customWidth="1"/>
    <col min="6" max="6" width="4.85546875" style="2" customWidth="1"/>
    <col min="7" max="19" width="4" style="2" customWidth="1"/>
    <col min="20" max="20" width="8.42578125" style="2" customWidth="1"/>
    <col min="21" max="21" width="6.28515625" style="2" customWidth="1"/>
    <col min="22" max="22" width="8" style="2" customWidth="1"/>
    <col min="23" max="23" width="9.28515625" style="3" customWidth="1"/>
    <col min="24" max="16384" width="9.140625" style="2"/>
  </cols>
  <sheetData>
    <row r="1" spans="1:23" ht="21" customHeight="1">
      <c r="A1" s="198" t="s">
        <v>80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</row>
    <row r="2" spans="1:23" customFormat="1" ht="21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23" ht="54.75" customHeight="1">
      <c r="A3" s="201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</row>
    <row r="4" spans="1:23" ht="30" customHeight="1">
      <c r="A4" s="185" t="s">
        <v>2</v>
      </c>
      <c r="B4" s="185" t="s">
        <v>3</v>
      </c>
      <c r="C4" s="185" t="s">
        <v>4</v>
      </c>
      <c r="D4" s="186"/>
      <c r="E4" s="203" t="s">
        <v>5</v>
      </c>
      <c r="F4" s="187" t="s">
        <v>6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203" t="s">
        <v>7</v>
      </c>
      <c r="V4" s="204"/>
      <c r="W4" s="194" t="s">
        <v>8</v>
      </c>
    </row>
    <row r="5" spans="1:23">
      <c r="A5" s="188"/>
      <c r="B5" s="186"/>
      <c r="C5" s="186"/>
      <c r="D5" s="186"/>
      <c r="E5" s="205"/>
      <c r="F5" s="206" t="s">
        <v>9</v>
      </c>
      <c r="G5" s="187" t="s">
        <v>10</v>
      </c>
      <c r="H5" s="188"/>
      <c r="I5" s="188"/>
      <c r="J5" s="206" t="s">
        <v>11</v>
      </c>
      <c r="K5" s="187" t="s">
        <v>12</v>
      </c>
      <c r="L5" s="188"/>
      <c r="M5" s="188"/>
      <c r="N5" s="206" t="s">
        <v>13</v>
      </c>
      <c r="O5" s="206" t="s">
        <v>14</v>
      </c>
      <c r="P5" s="187" t="s">
        <v>15</v>
      </c>
      <c r="Q5" s="188"/>
      <c r="R5" s="188"/>
      <c r="S5" s="189" t="s">
        <v>16</v>
      </c>
      <c r="T5" s="191" t="s">
        <v>17</v>
      </c>
      <c r="U5" s="192" t="s">
        <v>18</v>
      </c>
      <c r="V5" s="191" t="s">
        <v>19</v>
      </c>
      <c r="W5" s="195"/>
    </row>
    <row r="6" spans="1:23" ht="169.5" customHeight="1">
      <c r="A6" s="188"/>
      <c r="B6" s="186"/>
      <c r="C6" s="186"/>
      <c r="D6" s="186"/>
      <c r="E6" s="205"/>
      <c r="F6" s="188"/>
      <c r="G6" s="4" t="s">
        <v>20</v>
      </c>
      <c r="H6" s="4" t="s">
        <v>21</v>
      </c>
      <c r="I6" s="4" t="s">
        <v>22</v>
      </c>
      <c r="J6" s="188"/>
      <c r="K6" s="4" t="s">
        <v>23</v>
      </c>
      <c r="L6" s="4" t="s">
        <v>24</v>
      </c>
      <c r="M6" s="4" t="s">
        <v>25</v>
      </c>
      <c r="N6" s="188"/>
      <c r="O6" s="188"/>
      <c r="P6" s="4" t="s">
        <v>26</v>
      </c>
      <c r="Q6" s="4" t="s">
        <v>27</v>
      </c>
      <c r="R6" s="4" t="s">
        <v>28</v>
      </c>
      <c r="S6" s="190"/>
      <c r="T6" s="190"/>
      <c r="U6" s="193"/>
      <c r="V6" s="190"/>
      <c r="W6" s="195"/>
    </row>
    <row r="7" spans="1:23">
      <c r="A7" s="5">
        <v>1</v>
      </c>
      <c r="B7" s="5">
        <v>2</v>
      </c>
      <c r="C7" s="196">
        <v>3</v>
      </c>
      <c r="D7" s="186"/>
      <c r="E7" s="6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15">
        <v>20</v>
      </c>
      <c r="V7" s="5">
        <v>21</v>
      </c>
      <c r="W7" s="6">
        <v>22</v>
      </c>
    </row>
    <row r="8" spans="1:23" s="1" customFormat="1" ht="26.25" customHeight="1">
      <c r="A8" s="7">
        <v>1</v>
      </c>
      <c r="B8" s="8">
        <v>2310010001</v>
      </c>
      <c r="C8" s="9" t="s">
        <v>815</v>
      </c>
      <c r="D8" s="10" t="s">
        <v>71</v>
      </c>
      <c r="E8" s="11"/>
      <c r="F8" s="12"/>
      <c r="G8" s="7"/>
      <c r="H8" s="7"/>
      <c r="I8" s="7"/>
      <c r="J8" s="14">
        <v>25</v>
      </c>
      <c r="K8" s="14">
        <v>0</v>
      </c>
      <c r="L8" s="14">
        <v>8</v>
      </c>
      <c r="M8" s="14">
        <v>10</v>
      </c>
      <c r="N8" s="7">
        <v>5</v>
      </c>
      <c r="O8" s="7">
        <v>0</v>
      </c>
      <c r="P8" s="14">
        <v>15</v>
      </c>
      <c r="Q8" s="7">
        <v>0</v>
      </c>
      <c r="R8" s="16">
        <f t="shared" ref="R8:R118" si="0">IF(V8="Xuất sắc",5,IF(V8="Giỏi",4,IF(V8="Khá",3,IF(V8="TB",1,0))))</f>
        <v>1</v>
      </c>
      <c r="S8" s="17">
        <f t="shared" ref="S8:S75" si="1">SUM(J8:R8)</f>
        <v>64</v>
      </c>
      <c r="T8" s="16" t="str">
        <f t="shared" ref="T8:T75" si="2">IF(S8&gt;=90,"Xuất sắc",IF(S8&gt;=80,"Tốt",IF(S8&gt;=70,"Khá",IF(S8&gt;=50,"TB","Yếu"))))</f>
        <v>TB</v>
      </c>
      <c r="U8" s="18" t="s">
        <v>197</v>
      </c>
      <c r="V8" s="19" t="s">
        <v>182</v>
      </c>
      <c r="W8" s="20"/>
    </row>
    <row r="9" spans="1:23" s="35" customFormat="1" ht="26.25" customHeight="1">
      <c r="A9" s="36">
        <v>2</v>
      </c>
      <c r="B9" s="37">
        <v>2310010002</v>
      </c>
      <c r="C9" s="38" t="s">
        <v>508</v>
      </c>
      <c r="D9" s="39" t="s">
        <v>70</v>
      </c>
      <c r="E9" s="37"/>
      <c r="F9" s="40"/>
      <c r="G9" s="36"/>
      <c r="H9" s="36"/>
      <c r="I9" s="36"/>
      <c r="J9" s="43">
        <v>25</v>
      </c>
      <c r="K9" s="43">
        <v>7</v>
      </c>
      <c r="L9" s="43">
        <v>8</v>
      </c>
      <c r="M9" s="14">
        <v>10</v>
      </c>
      <c r="N9" s="36">
        <v>5</v>
      </c>
      <c r="O9" s="36">
        <v>0</v>
      </c>
      <c r="P9" s="43">
        <v>15</v>
      </c>
      <c r="Q9" s="36">
        <v>10</v>
      </c>
      <c r="R9" s="44">
        <f t="shared" si="0"/>
        <v>3</v>
      </c>
      <c r="S9" s="45">
        <f t="shared" si="1"/>
        <v>83</v>
      </c>
      <c r="T9" s="44" t="str">
        <f t="shared" si="2"/>
        <v>Tốt</v>
      </c>
      <c r="U9" s="46" t="s">
        <v>217</v>
      </c>
      <c r="V9" s="47" t="s">
        <v>186</v>
      </c>
      <c r="W9" s="48"/>
    </row>
    <row r="10" spans="1:23" s="1" customFormat="1" ht="26.25" customHeight="1">
      <c r="A10" s="134">
        <v>3</v>
      </c>
      <c r="B10" s="8">
        <v>2310010003</v>
      </c>
      <c r="C10" s="9" t="s">
        <v>816</v>
      </c>
      <c r="D10" s="10" t="s">
        <v>31</v>
      </c>
      <c r="E10" s="8"/>
      <c r="F10" s="12"/>
      <c r="G10" s="7"/>
      <c r="H10" s="7"/>
      <c r="I10" s="7"/>
      <c r="J10" s="14">
        <v>25</v>
      </c>
      <c r="K10" s="14">
        <v>0</v>
      </c>
      <c r="L10" s="14">
        <v>4</v>
      </c>
      <c r="M10" s="14">
        <v>10</v>
      </c>
      <c r="N10" s="7">
        <v>5</v>
      </c>
      <c r="O10" s="7">
        <v>0</v>
      </c>
      <c r="P10" s="14">
        <v>15</v>
      </c>
      <c r="Q10" s="7">
        <v>0</v>
      </c>
      <c r="R10" s="16">
        <f t="shared" si="0"/>
        <v>1</v>
      </c>
      <c r="S10" s="17">
        <f t="shared" si="1"/>
        <v>60</v>
      </c>
      <c r="T10" s="16" t="str">
        <f t="shared" si="2"/>
        <v>TB</v>
      </c>
      <c r="U10" s="18" t="s">
        <v>259</v>
      </c>
      <c r="V10" s="19" t="s">
        <v>182</v>
      </c>
      <c r="W10" s="20"/>
    </row>
    <row r="11" spans="1:23" s="1" customFormat="1" ht="26.25" customHeight="1">
      <c r="A11" s="161">
        <v>4</v>
      </c>
      <c r="B11" s="8">
        <v>2310010004</v>
      </c>
      <c r="C11" s="9" t="s">
        <v>817</v>
      </c>
      <c r="D11" s="10" t="s">
        <v>29</v>
      </c>
      <c r="E11" s="8"/>
      <c r="F11" s="12"/>
      <c r="G11" s="7"/>
      <c r="H11" s="7"/>
      <c r="I11" s="7"/>
      <c r="J11" s="14">
        <v>25</v>
      </c>
      <c r="K11" s="14">
        <v>0</v>
      </c>
      <c r="L11" s="14">
        <v>4</v>
      </c>
      <c r="M11" s="14">
        <v>10</v>
      </c>
      <c r="N11" s="7">
        <v>5</v>
      </c>
      <c r="O11" s="7">
        <v>0</v>
      </c>
      <c r="P11" s="14">
        <v>15</v>
      </c>
      <c r="Q11" s="7">
        <v>0</v>
      </c>
      <c r="R11" s="16">
        <f t="shared" si="0"/>
        <v>0</v>
      </c>
      <c r="S11" s="17">
        <f t="shared" si="1"/>
        <v>59</v>
      </c>
      <c r="T11" s="16" t="str">
        <f t="shared" si="2"/>
        <v>TB</v>
      </c>
      <c r="U11" s="18" t="s">
        <v>376</v>
      </c>
      <c r="V11" s="19" t="s">
        <v>189</v>
      </c>
      <c r="W11" s="20"/>
    </row>
    <row r="12" spans="1:23" s="150" customFormat="1" ht="26.25" customHeight="1">
      <c r="A12" s="134">
        <v>5</v>
      </c>
      <c r="B12" s="118">
        <v>2310010005</v>
      </c>
      <c r="C12" s="136" t="s">
        <v>818</v>
      </c>
      <c r="D12" s="137" t="s">
        <v>36</v>
      </c>
      <c r="E12" s="135"/>
      <c r="F12" s="139"/>
      <c r="G12" s="134"/>
      <c r="H12" s="134"/>
      <c r="I12" s="134"/>
      <c r="J12" s="141"/>
      <c r="K12" s="141"/>
      <c r="L12" s="141"/>
      <c r="M12" s="141"/>
      <c r="N12" s="134"/>
      <c r="O12" s="134"/>
      <c r="P12" s="141"/>
      <c r="Q12" s="134"/>
      <c r="R12" s="143"/>
      <c r="S12" s="144"/>
      <c r="T12" s="143"/>
      <c r="U12" s="145" t="s">
        <v>850</v>
      </c>
      <c r="V12" s="146" t="s">
        <v>189</v>
      </c>
      <c r="W12" s="147"/>
    </row>
    <row r="13" spans="1:23" s="35" customFormat="1" ht="26.25" customHeight="1">
      <c r="A13" s="161">
        <v>6</v>
      </c>
      <c r="B13" s="41">
        <v>2310010006</v>
      </c>
      <c r="C13" s="38" t="s">
        <v>81</v>
      </c>
      <c r="D13" s="39" t="s">
        <v>82</v>
      </c>
      <c r="E13" s="42" t="s">
        <v>83</v>
      </c>
      <c r="F13" s="40"/>
      <c r="G13" s="36"/>
      <c r="H13" s="36"/>
      <c r="I13" s="36"/>
      <c r="J13" s="43">
        <v>25</v>
      </c>
      <c r="K13" s="43">
        <v>5</v>
      </c>
      <c r="L13" s="43">
        <v>4</v>
      </c>
      <c r="M13" s="14">
        <v>10</v>
      </c>
      <c r="N13" s="36">
        <v>10</v>
      </c>
      <c r="O13" s="36">
        <v>10</v>
      </c>
      <c r="P13" s="43">
        <v>15</v>
      </c>
      <c r="Q13" s="36">
        <v>0</v>
      </c>
      <c r="R13" s="44">
        <f t="shared" si="0"/>
        <v>0</v>
      </c>
      <c r="S13" s="45">
        <f t="shared" si="1"/>
        <v>79</v>
      </c>
      <c r="T13" s="44" t="str">
        <f t="shared" si="2"/>
        <v>Khá</v>
      </c>
      <c r="U13" s="46" t="s">
        <v>851</v>
      </c>
      <c r="V13" s="47" t="s">
        <v>189</v>
      </c>
      <c r="W13" s="48"/>
    </row>
    <row r="14" spans="1:23" s="1" customFormat="1" ht="26.25" customHeight="1">
      <c r="A14" s="134">
        <v>7</v>
      </c>
      <c r="B14" s="13">
        <v>2310010007</v>
      </c>
      <c r="C14" s="9" t="s">
        <v>328</v>
      </c>
      <c r="D14" s="10" t="s">
        <v>51</v>
      </c>
      <c r="E14" s="8"/>
      <c r="F14" s="12"/>
      <c r="G14" s="7"/>
      <c r="H14" s="7"/>
      <c r="I14" s="7"/>
      <c r="J14" s="14">
        <v>25</v>
      </c>
      <c r="K14" s="14">
        <v>7</v>
      </c>
      <c r="L14" s="14">
        <v>4</v>
      </c>
      <c r="M14" s="14">
        <v>10</v>
      </c>
      <c r="N14" s="7">
        <v>5</v>
      </c>
      <c r="O14" s="7">
        <v>0</v>
      </c>
      <c r="P14" s="14">
        <v>15</v>
      </c>
      <c r="Q14" s="7">
        <v>0</v>
      </c>
      <c r="R14" s="16">
        <f t="shared" si="0"/>
        <v>4</v>
      </c>
      <c r="S14" s="17">
        <f t="shared" si="1"/>
        <v>70</v>
      </c>
      <c r="T14" s="16" t="str">
        <f t="shared" si="2"/>
        <v>Khá</v>
      </c>
      <c r="U14" s="18" t="s">
        <v>852</v>
      </c>
      <c r="V14" s="19" t="s">
        <v>273</v>
      </c>
      <c r="W14" s="20"/>
    </row>
    <row r="15" spans="1:23" s="1" customFormat="1" ht="26.25" customHeight="1">
      <c r="A15" s="161">
        <v>8</v>
      </c>
      <c r="B15" s="13">
        <v>2310010008</v>
      </c>
      <c r="C15" s="9" t="s">
        <v>819</v>
      </c>
      <c r="D15" s="10" t="s">
        <v>84</v>
      </c>
      <c r="E15" s="8"/>
      <c r="F15" s="12"/>
      <c r="G15" s="7"/>
      <c r="H15" s="7"/>
      <c r="I15" s="7"/>
      <c r="J15" s="14">
        <v>25</v>
      </c>
      <c r="K15" s="14">
        <v>7</v>
      </c>
      <c r="L15" s="14">
        <v>8</v>
      </c>
      <c r="M15" s="14">
        <v>10</v>
      </c>
      <c r="N15" s="7">
        <v>5</v>
      </c>
      <c r="O15" s="7">
        <v>0</v>
      </c>
      <c r="P15" s="14">
        <v>15</v>
      </c>
      <c r="Q15" s="7">
        <v>0</v>
      </c>
      <c r="R15" s="16">
        <f t="shared" si="0"/>
        <v>1</v>
      </c>
      <c r="S15" s="17">
        <f t="shared" si="1"/>
        <v>71</v>
      </c>
      <c r="T15" s="16" t="str">
        <f t="shared" si="2"/>
        <v>Khá</v>
      </c>
      <c r="U15" s="18" t="s">
        <v>242</v>
      </c>
      <c r="V15" s="19" t="s">
        <v>182</v>
      </c>
      <c r="W15" s="20"/>
    </row>
    <row r="16" spans="1:23" s="1" customFormat="1" ht="26.25" customHeight="1">
      <c r="A16" s="134">
        <v>9</v>
      </c>
      <c r="B16" s="13">
        <v>2310010009</v>
      </c>
      <c r="C16" s="9" t="s">
        <v>85</v>
      </c>
      <c r="D16" s="10" t="s">
        <v>59</v>
      </c>
      <c r="E16" s="8"/>
      <c r="F16" s="12"/>
      <c r="G16" s="7"/>
      <c r="H16" s="7"/>
      <c r="I16" s="7"/>
      <c r="J16" s="14">
        <v>25</v>
      </c>
      <c r="K16" s="14">
        <v>5</v>
      </c>
      <c r="L16" s="14">
        <v>4</v>
      </c>
      <c r="M16" s="14">
        <v>10</v>
      </c>
      <c r="N16" s="7">
        <v>5</v>
      </c>
      <c r="O16" s="7">
        <v>0</v>
      </c>
      <c r="P16" s="14">
        <v>15</v>
      </c>
      <c r="Q16" s="7">
        <v>0</v>
      </c>
      <c r="R16" s="16">
        <f t="shared" si="0"/>
        <v>0</v>
      </c>
      <c r="S16" s="17">
        <f t="shared" si="1"/>
        <v>64</v>
      </c>
      <c r="T16" s="16" t="str">
        <f t="shared" si="2"/>
        <v>TB</v>
      </c>
      <c r="U16" s="18" t="s">
        <v>376</v>
      </c>
      <c r="V16" s="19" t="s">
        <v>189</v>
      </c>
      <c r="W16" s="20"/>
    </row>
    <row r="17" spans="1:23" s="1" customFormat="1" ht="26.25" customHeight="1">
      <c r="A17" s="161">
        <v>10</v>
      </c>
      <c r="B17" s="13">
        <v>2310010010</v>
      </c>
      <c r="C17" s="9" t="s">
        <v>820</v>
      </c>
      <c r="D17" s="10" t="s">
        <v>29</v>
      </c>
      <c r="E17" s="8"/>
      <c r="F17" s="12"/>
      <c r="G17" s="7"/>
      <c r="H17" s="7"/>
      <c r="I17" s="7"/>
      <c r="J17" s="14">
        <v>25</v>
      </c>
      <c r="K17" s="14">
        <v>6</v>
      </c>
      <c r="L17" s="14">
        <v>4</v>
      </c>
      <c r="M17" s="14">
        <v>10</v>
      </c>
      <c r="N17" s="7">
        <v>5</v>
      </c>
      <c r="O17" s="7">
        <v>0</v>
      </c>
      <c r="P17" s="14">
        <v>15</v>
      </c>
      <c r="Q17" s="7">
        <v>0</v>
      </c>
      <c r="R17" s="16">
        <f t="shared" si="0"/>
        <v>1</v>
      </c>
      <c r="S17" s="17">
        <f t="shared" si="1"/>
        <v>66</v>
      </c>
      <c r="T17" s="16" t="str">
        <f t="shared" si="2"/>
        <v>TB</v>
      </c>
      <c r="U17" s="18" t="s">
        <v>207</v>
      </c>
      <c r="V17" s="19" t="s">
        <v>182</v>
      </c>
      <c r="W17" s="20"/>
    </row>
    <row r="18" spans="1:23" s="1" customFormat="1" ht="26.25" customHeight="1">
      <c r="A18" s="134">
        <v>11</v>
      </c>
      <c r="B18" s="13">
        <v>2310010011</v>
      </c>
      <c r="C18" s="9" t="s">
        <v>86</v>
      </c>
      <c r="D18" s="10" t="s">
        <v>29</v>
      </c>
      <c r="E18" s="8"/>
      <c r="F18" s="12"/>
      <c r="G18" s="7"/>
      <c r="H18" s="7"/>
      <c r="I18" s="7"/>
      <c r="J18" s="14">
        <v>25</v>
      </c>
      <c r="K18" s="14">
        <v>7</v>
      </c>
      <c r="L18" s="14">
        <v>4</v>
      </c>
      <c r="M18" s="14">
        <v>10</v>
      </c>
      <c r="N18" s="7">
        <v>5</v>
      </c>
      <c r="O18" s="7">
        <v>0</v>
      </c>
      <c r="P18" s="14">
        <v>15</v>
      </c>
      <c r="Q18" s="7">
        <v>0</v>
      </c>
      <c r="R18" s="16">
        <f t="shared" si="0"/>
        <v>1</v>
      </c>
      <c r="S18" s="17">
        <f t="shared" si="1"/>
        <v>67</v>
      </c>
      <c r="T18" s="16" t="str">
        <f t="shared" si="2"/>
        <v>TB</v>
      </c>
      <c r="U18" s="18" t="s">
        <v>202</v>
      </c>
      <c r="V18" s="19" t="s">
        <v>182</v>
      </c>
      <c r="W18" s="20"/>
    </row>
    <row r="19" spans="1:23" s="1" customFormat="1" ht="26.25" customHeight="1">
      <c r="A19" s="161">
        <v>12</v>
      </c>
      <c r="B19" s="13">
        <v>2310010012</v>
      </c>
      <c r="C19" s="9" t="s">
        <v>87</v>
      </c>
      <c r="D19" s="10" t="s">
        <v>69</v>
      </c>
      <c r="E19" s="8"/>
      <c r="F19" s="12"/>
      <c r="G19" s="7"/>
      <c r="H19" s="7"/>
      <c r="I19" s="7"/>
      <c r="J19" s="14">
        <v>25</v>
      </c>
      <c r="K19" s="14">
        <v>7</v>
      </c>
      <c r="L19" s="14">
        <v>8</v>
      </c>
      <c r="M19" s="14">
        <v>10</v>
      </c>
      <c r="N19" s="7">
        <v>5</v>
      </c>
      <c r="O19" s="7">
        <v>0</v>
      </c>
      <c r="P19" s="14">
        <v>15</v>
      </c>
      <c r="Q19" s="7">
        <v>0</v>
      </c>
      <c r="R19" s="16">
        <f t="shared" si="0"/>
        <v>3</v>
      </c>
      <c r="S19" s="17">
        <f t="shared" si="1"/>
        <v>73</v>
      </c>
      <c r="T19" s="16" t="str">
        <f t="shared" si="2"/>
        <v>Khá</v>
      </c>
      <c r="U19" s="18" t="s">
        <v>195</v>
      </c>
      <c r="V19" s="19" t="s">
        <v>186</v>
      </c>
      <c r="W19" s="20"/>
    </row>
    <row r="20" spans="1:23" s="1" customFormat="1" ht="26.25" customHeight="1">
      <c r="A20" s="134">
        <v>13</v>
      </c>
      <c r="B20" s="13">
        <v>2310010013</v>
      </c>
      <c r="C20" s="9" t="s">
        <v>88</v>
      </c>
      <c r="D20" s="10" t="s">
        <v>89</v>
      </c>
      <c r="E20" s="8"/>
      <c r="F20" s="12"/>
      <c r="G20" s="7"/>
      <c r="H20" s="7"/>
      <c r="I20" s="7"/>
      <c r="J20" s="14">
        <v>25</v>
      </c>
      <c r="K20" s="14">
        <v>7</v>
      </c>
      <c r="L20" s="14">
        <v>8</v>
      </c>
      <c r="M20" s="14">
        <v>10</v>
      </c>
      <c r="N20" s="7">
        <v>5</v>
      </c>
      <c r="O20" s="7">
        <v>0</v>
      </c>
      <c r="P20" s="14">
        <v>15</v>
      </c>
      <c r="Q20" s="7">
        <v>0</v>
      </c>
      <c r="R20" s="16">
        <f t="shared" si="0"/>
        <v>4</v>
      </c>
      <c r="S20" s="17">
        <f t="shared" si="1"/>
        <v>74</v>
      </c>
      <c r="T20" s="16" t="str">
        <f t="shared" si="2"/>
        <v>Khá</v>
      </c>
      <c r="U20" s="18" t="s">
        <v>853</v>
      </c>
      <c r="V20" s="19" t="s">
        <v>273</v>
      </c>
      <c r="W20" s="20"/>
    </row>
    <row r="21" spans="1:23" s="1" customFormat="1" ht="26.25" customHeight="1">
      <c r="A21" s="161">
        <v>14</v>
      </c>
      <c r="B21" s="13">
        <v>2310010014</v>
      </c>
      <c r="C21" s="9" t="s">
        <v>90</v>
      </c>
      <c r="D21" s="10" t="s">
        <v>89</v>
      </c>
      <c r="E21" s="8"/>
      <c r="F21" s="12"/>
      <c r="G21" s="7"/>
      <c r="H21" s="7"/>
      <c r="I21" s="7"/>
      <c r="J21" s="14">
        <v>25</v>
      </c>
      <c r="K21" s="14">
        <v>7</v>
      </c>
      <c r="L21" s="14">
        <v>8</v>
      </c>
      <c r="M21" s="14">
        <v>10</v>
      </c>
      <c r="N21" s="7">
        <v>5</v>
      </c>
      <c r="O21" s="7">
        <v>0</v>
      </c>
      <c r="P21" s="14">
        <v>15</v>
      </c>
      <c r="Q21" s="7">
        <v>0</v>
      </c>
      <c r="R21" s="16">
        <f t="shared" si="0"/>
        <v>0</v>
      </c>
      <c r="S21" s="17">
        <f t="shared" si="1"/>
        <v>70</v>
      </c>
      <c r="T21" s="16" t="str">
        <f t="shared" si="2"/>
        <v>Khá</v>
      </c>
      <c r="U21" s="18" t="s">
        <v>213</v>
      </c>
      <c r="V21" s="19" t="s">
        <v>189</v>
      </c>
      <c r="W21" s="20"/>
    </row>
    <row r="22" spans="1:23" s="1" customFormat="1" ht="26.25" customHeight="1">
      <c r="A22" s="134">
        <v>15</v>
      </c>
      <c r="B22" s="13">
        <v>2310010015</v>
      </c>
      <c r="C22" s="9" t="s">
        <v>91</v>
      </c>
      <c r="D22" s="10" t="s">
        <v>92</v>
      </c>
      <c r="E22" s="8"/>
      <c r="F22" s="12"/>
      <c r="G22" s="7"/>
      <c r="H22" s="7"/>
      <c r="I22" s="7"/>
      <c r="J22" s="14">
        <v>25</v>
      </c>
      <c r="K22" s="14">
        <v>7</v>
      </c>
      <c r="L22" s="14">
        <v>4</v>
      </c>
      <c r="M22" s="14">
        <v>10</v>
      </c>
      <c r="N22" s="7">
        <v>5</v>
      </c>
      <c r="O22" s="7">
        <v>0</v>
      </c>
      <c r="P22" s="14">
        <v>15</v>
      </c>
      <c r="Q22" s="7">
        <v>0</v>
      </c>
      <c r="R22" s="16">
        <f t="shared" si="0"/>
        <v>3</v>
      </c>
      <c r="S22" s="17">
        <f t="shared" si="1"/>
        <v>69</v>
      </c>
      <c r="T22" s="16" t="str">
        <f t="shared" si="2"/>
        <v>TB</v>
      </c>
      <c r="U22" s="18" t="s">
        <v>264</v>
      </c>
      <c r="V22" s="19" t="s">
        <v>186</v>
      </c>
      <c r="W22" s="20"/>
    </row>
    <row r="23" spans="1:23" s="1" customFormat="1" ht="26.25" customHeight="1">
      <c r="A23" s="161">
        <v>16</v>
      </c>
      <c r="B23" s="13">
        <v>2310010016</v>
      </c>
      <c r="C23" s="9" t="s">
        <v>93</v>
      </c>
      <c r="D23" s="10" t="s">
        <v>43</v>
      </c>
      <c r="E23" s="8" t="s">
        <v>94</v>
      </c>
      <c r="F23" s="12"/>
      <c r="G23" s="7"/>
      <c r="H23" s="7"/>
      <c r="I23" s="7"/>
      <c r="J23" s="14">
        <v>25</v>
      </c>
      <c r="K23" s="14">
        <v>7</v>
      </c>
      <c r="L23" s="14">
        <v>8</v>
      </c>
      <c r="M23" s="14">
        <v>10</v>
      </c>
      <c r="N23" s="7">
        <v>10</v>
      </c>
      <c r="O23" s="7">
        <v>0</v>
      </c>
      <c r="P23" s="14">
        <v>15</v>
      </c>
      <c r="Q23" s="7">
        <v>0</v>
      </c>
      <c r="R23" s="16">
        <f t="shared" si="0"/>
        <v>3</v>
      </c>
      <c r="S23" s="17">
        <f t="shared" si="1"/>
        <v>78</v>
      </c>
      <c r="T23" s="16" t="str">
        <f t="shared" si="2"/>
        <v>Khá</v>
      </c>
      <c r="U23" s="18" t="s">
        <v>252</v>
      </c>
      <c r="V23" s="19" t="s">
        <v>186</v>
      </c>
      <c r="W23" s="20"/>
    </row>
    <row r="24" spans="1:23" s="1" customFormat="1" ht="26.25" customHeight="1">
      <c r="A24" s="134">
        <v>17</v>
      </c>
      <c r="B24" s="13">
        <v>2310010017</v>
      </c>
      <c r="C24" s="9" t="s">
        <v>95</v>
      </c>
      <c r="D24" s="10" t="s">
        <v>60</v>
      </c>
      <c r="E24" s="8"/>
      <c r="F24" s="12"/>
      <c r="G24" s="7"/>
      <c r="H24" s="7"/>
      <c r="I24" s="7"/>
      <c r="J24" s="14">
        <v>25</v>
      </c>
      <c r="K24" s="14">
        <v>7</v>
      </c>
      <c r="L24" s="14">
        <v>4</v>
      </c>
      <c r="M24" s="14">
        <v>10</v>
      </c>
      <c r="N24" s="7">
        <v>5</v>
      </c>
      <c r="O24" s="7">
        <v>0</v>
      </c>
      <c r="P24" s="14">
        <v>15</v>
      </c>
      <c r="Q24" s="7">
        <v>0</v>
      </c>
      <c r="R24" s="16">
        <f t="shared" si="0"/>
        <v>1</v>
      </c>
      <c r="S24" s="17">
        <f t="shared" si="1"/>
        <v>67</v>
      </c>
      <c r="T24" s="16" t="str">
        <f t="shared" si="2"/>
        <v>TB</v>
      </c>
      <c r="U24" s="18" t="s">
        <v>242</v>
      </c>
      <c r="V24" s="19" t="s">
        <v>182</v>
      </c>
      <c r="W24" s="20"/>
    </row>
    <row r="25" spans="1:23" s="35" customFormat="1" ht="26.25" customHeight="1">
      <c r="A25" s="161">
        <v>18</v>
      </c>
      <c r="B25" s="41">
        <v>2310010018</v>
      </c>
      <c r="C25" s="38" t="s">
        <v>821</v>
      </c>
      <c r="D25" s="39" t="s">
        <v>60</v>
      </c>
      <c r="E25" s="37"/>
      <c r="F25" s="40"/>
      <c r="G25" s="36"/>
      <c r="H25" s="36"/>
      <c r="I25" s="36"/>
      <c r="J25" s="43">
        <v>25</v>
      </c>
      <c r="K25" s="43">
        <v>7</v>
      </c>
      <c r="L25" s="43">
        <v>4</v>
      </c>
      <c r="M25" s="14">
        <v>10</v>
      </c>
      <c r="N25" s="36">
        <v>5</v>
      </c>
      <c r="O25" s="36">
        <v>0</v>
      </c>
      <c r="P25" s="43">
        <v>15</v>
      </c>
      <c r="Q25" s="36">
        <v>0</v>
      </c>
      <c r="R25" s="44">
        <f t="shared" si="0"/>
        <v>0</v>
      </c>
      <c r="S25" s="45">
        <f t="shared" si="1"/>
        <v>66</v>
      </c>
      <c r="T25" s="44" t="str">
        <f t="shared" si="2"/>
        <v>TB</v>
      </c>
      <c r="U25" s="46" t="s">
        <v>854</v>
      </c>
      <c r="V25" s="47" t="s">
        <v>189</v>
      </c>
      <c r="W25" s="48"/>
    </row>
    <row r="26" spans="1:23" s="1" customFormat="1" ht="26.25" customHeight="1">
      <c r="A26" s="134">
        <v>19</v>
      </c>
      <c r="B26" s="13">
        <v>2310010019</v>
      </c>
      <c r="C26" s="9" t="s">
        <v>96</v>
      </c>
      <c r="D26" s="10" t="s">
        <v>60</v>
      </c>
      <c r="E26" s="8"/>
      <c r="F26" s="12"/>
      <c r="G26" s="7"/>
      <c r="H26" s="7"/>
      <c r="I26" s="7"/>
      <c r="J26" s="14">
        <v>25</v>
      </c>
      <c r="K26" s="14">
        <v>0</v>
      </c>
      <c r="L26" s="14">
        <v>4</v>
      </c>
      <c r="M26" s="14">
        <v>10</v>
      </c>
      <c r="N26" s="7">
        <v>5</v>
      </c>
      <c r="O26" s="7">
        <v>0</v>
      </c>
      <c r="P26" s="14">
        <v>15</v>
      </c>
      <c r="Q26" s="7">
        <v>0</v>
      </c>
      <c r="R26" s="16">
        <f t="shared" si="0"/>
        <v>0</v>
      </c>
      <c r="S26" s="17">
        <f t="shared" si="1"/>
        <v>59</v>
      </c>
      <c r="T26" s="16" t="str">
        <f t="shared" si="2"/>
        <v>TB</v>
      </c>
      <c r="U26" s="18" t="s">
        <v>254</v>
      </c>
      <c r="V26" s="19" t="s">
        <v>189</v>
      </c>
      <c r="W26" s="20"/>
    </row>
    <row r="27" spans="1:23" s="1" customFormat="1" ht="26.25" customHeight="1">
      <c r="A27" s="161">
        <v>20</v>
      </c>
      <c r="B27" s="13">
        <v>2310010020</v>
      </c>
      <c r="C27" s="9" t="s">
        <v>98</v>
      </c>
      <c r="D27" s="10" t="s">
        <v>44</v>
      </c>
      <c r="E27" s="8"/>
      <c r="F27" s="12"/>
      <c r="G27" s="7"/>
      <c r="H27" s="7"/>
      <c r="I27" s="7"/>
      <c r="J27" s="14">
        <v>25</v>
      </c>
      <c r="K27" s="14">
        <v>6</v>
      </c>
      <c r="L27" s="14">
        <v>4</v>
      </c>
      <c r="M27" s="14">
        <v>10</v>
      </c>
      <c r="N27" s="7">
        <v>5</v>
      </c>
      <c r="O27" s="7">
        <v>0</v>
      </c>
      <c r="P27" s="14">
        <v>15</v>
      </c>
      <c r="Q27" s="7">
        <v>0</v>
      </c>
      <c r="R27" s="16">
        <f t="shared" si="0"/>
        <v>0</v>
      </c>
      <c r="S27" s="17">
        <f t="shared" si="1"/>
        <v>65</v>
      </c>
      <c r="T27" s="16" t="str">
        <f t="shared" si="2"/>
        <v>TB</v>
      </c>
      <c r="U27" s="18" t="s">
        <v>387</v>
      </c>
      <c r="V27" s="19" t="s">
        <v>189</v>
      </c>
      <c r="W27" s="20"/>
    </row>
    <row r="28" spans="1:23" s="1" customFormat="1" ht="26.25" customHeight="1">
      <c r="A28" s="134">
        <v>21</v>
      </c>
      <c r="B28" s="13">
        <v>2310010021</v>
      </c>
      <c r="C28" s="9" t="s">
        <v>99</v>
      </c>
      <c r="D28" s="10" t="s">
        <v>70</v>
      </c>
      <c r="E28" s="8"/>
      <c r="F28" s="12"/>
      <c r="G28" s="7"/>
      <c r="H28" s="7"/>
      <c r="I28" s="7"/>
      <c r="J28" s="14">
        <v>25</v>
      </c>
      <c r="K28" s="14">
        <v>7</v>
      </c>
      <c r="L28" s="14">
        <v>8</v>
      </c>
      <c r="M28" s="14">
        <v>10</v>
      </c>
      <c r="N28" s="7">
        <v>5</v>
      </c>
      <c r="O28" s="7">
        <v>0</v>
      </c>
      <c r="P28" s="14">
        <v>15</v>
      </c>
      <c r="Q28" s="7">
        <v>5</v>
      </c>
      <c r="R28" s="16">
        <f t="shared" si="0"/>
        <v>3</v>
      </c>
      <c r="S28" s="17">
        <f t="shared" si="1"/>
        <v>78</v>
      </c>
      <c r="T28" s="16" t="str">
        <f t="shared" si="2"/>
        <v>Khá</v>
      </c>
      <c r="U28" s="18" t="s">
        <v>223</v>
      </c>
      <c r="V28" s="19" t="s">
        <v>186</v>
      </c>
      <c r="W28" s="20"/>
    </row>
    <row r="29" spans="1:23" s="150" customFormat="1" ht="26.25" customHeight="1">
      <c r="A29" s="161">
        <v>22</v>
      </c>
      <c r="B29" s="150">
        <v>2310010022</v>
      </c>
      <c r="C29" s="136" t="s">
        <v>91</v>
      </c>
      <c r="D29" s="137" t="s">
        <v>232</v>
      </c>
      <c r="E29" s="135"/>
      <c r="F29" s="139"/>
      <c r="G29" s="134"/>
      <c r="H29" s="134"/>
      <c r="I29" s="134"/>
      <c r="J29" s="141"/>
      <c r="K29" s="141"/>
      <c r="L29" s="141"/>
      <c r="M29" s="141"/>
      <c r="N29" s="134"/>
      <c r="O29" s="134"/>
      <c r="P29" s="141"/>
      <c r="Q29" s="134"/>
      <c r="R29" s="143"/>
      <c r="S29" s="144"/>
      <c r="T29" s="143"/>
      <c r="U29" s="145" t="s">
        <v>376</v>
      </c>
      <c r="V29" s="146" t="s">
        <v>189</v>
      </c>
      <c r="W29" s="147"/>
    </row>
    <row r="30" spans="1:23" s="1" customFormat="1" ht="26.25" customHeight="1">
      <c r="A30" s="134">
        <v>23</v>
      </c>
      <c r="B30" s="13">
        <v>2310010023</v>
      </c>
      <c r="C30" s="9" t="s">
        <v>560</v>
      </c>
      <c r="D30" s="10" t="s">
        <v>73</v>
      </c>
      <c r="E30" s="8"/>
      <c r="F30" s="12"/>
      <c r="G30" s="7"/>
      <c r="H30" s="7"/>
      <c r="I30" s="7"/>
      <c r="J30" s="14">
        <v>25</v>
      </c>
      <c r="K30" s="14">
        <v>7</v>
      </c>
      <c r="L30" s="14">
        <v>8</v>
      </c>
      <c r="M30" s="14">
        <v>10</v>
      </c>
      <c r="N30" s="7">
        <v>5</v>
      </c>
      <c r="O30" s="7">
        <v>0</v>
      </c>
      <c r="P30" s="14">
        <v>15</v>
      </c>
      <c r="Q30" s="7">
        <v>0</v>
      </c>
      <c r="R30" s="16">
        <f t="shared" si="0"/>
        <v>0</v>
      </c>
      <c r="S30" s="17">
        <f t="shared" si="1"/>
        <v>70</v>
      </c>
      <c r="T30" s="16" t="str">
        <f t="shared" si="2"/>
        <v>Khá</v>
      </c>
      <c r="U30" s="18" t="s">
        <v>325</v>
      </c>
      <c r="V30" s="19" t="s">
        <v>189</v>
      </c>
      <c r="W30" s="20"/>
    </row>
    <row r="31" spans="1:23" s="1" customFormat="1" ht="26.25" customHeight="1">
      <c r="A31" s="161">
        <v>24</v>
      </c>
      <c r="B31" s="13">
        <v>2310010024</v>
      </c>
      <c r="C31" s="9" t="s">
        <v>100</v>
      </c>
      <c r="D31" s="10" t="s">
        <v>32</v>
      </c>
      <c r="E31" s="8"/>
      <c r="F31" s="12"/>
      <c r="G31" s="7"/>
      <c r="H31" s="7"/>
      <c r="I31" s="7"/>
      <c r="J31" s="14">
        <v>25</v>
      </c>
      <c r="K31" s="14">
        <v>7</v>
      </c>
      <c r="L31" s="14">
        <v>8</v>
      </c>
      <c r="M31" s="14">
        <v>10</v>
      </c>
      <c r="N31" s="7">
        <v>5</v>
      </c>
      <c r="O31" s="7">
        <v>0</v>
      </c>
      <c r="P31" s="14">
        <v>15</v>
      </c>
      <c r="Q31" s="7">
        <v>0</v>
      </c>
      <c r="R31" s="16">
        <f t="shared" si="0"/>
        <v>1</v>
      </c>
      <c r="S31" s="17">
        <f t="shared" si="1"/>
        <v>71</v>
      </c>
      <c r="T31" s="16" t="str">
        <f t="shared" si="2"/>
        <v>Khá</v>
      </c>
      <c r="U31" s="18" t="s">
        <v>287</v>
      </c>
      <c r="V31" s="19" t="s">
        <v>182</v>
      </c>
      <c r="W31" s="20"/>
    </row>
    <row r="32" spans="1:23" s="1" customFormat="1" ht="26.25" customHeight="1">
      <c r="A32" s="134">
        <v>25</v>
      </c>
      <c r="B32" s="13">
        <v>2310010025</v>
      </c>
      <c r="C32" s="9" t="s">
        <v>101</v>
      </c>
      <c r="D32" s="10" t="s">
        <v>32</v>
      </c>
      <c r="E32" s="8"/>
      <c r="F32" s="12"/>
      <c r="G32" s="7"/>
      <c r="H32" s="7"/>
      <c r="I32" s="7"/>
      <c r="J32" s="14">
        <v>25</v>
      </c>
      <c r="K32" s="14">
        <v>5</v>
      </c>
      <c r="L32" s="14">
        <v>8</v>
      </c>
      <c r="M32" s="14">
        <v>10</v>
      </c>
      <c r="N32" s="7">
        <v>5</v>
      </c>
      <c r="O32" s="7">
        <v>0</v>
      </c>
      <c r="P32" s="14">
        <v>15</v>
      </c>
      <c r="Q32" s="7">
        <v>0</v>
      </c>
      <c r="R32" s="16">
        <f t="shared" si="0"/>
        <v>0</v>
      </c>
      <c r="S32" s="17">
        <f t="shared" si="1"/>
        <v>68</v>
      </c>
      <c r="T32" s="16" t="str">
        <f t="shared" si="2"/>
        <v>TB</v>
      </c>
      <c r="U32" s="18" t="s">
        <v>855</v>
      </c>
      <c r="V32" s="19" t="s">
        <v>189</v>
      </c>
      <c r="W32" s="20"/>
    </row>
    <row r="33" spans="1:23" s="1" customFormat="1" ht="26.25" customHeight="1">
      <c r="A33" s="161">
        <v>26</v>
      </c>
      <c r="B33" s="13">
        <v>2310010026</v>
      </c>
      <c r="C33" s="9" t="s">
        <v>102</v>
      </c>
      <c r="D33" s="10" t="s">
        <v>46</v>
      </c>
      <c r="E33" s="8"/>
      <c r="F33" s="12"/>
      <c r="G33" s="7"/>
      <c r="H33" s="7"/>
      <c r="I33" s="7"/>
      <c r="J33" s="14">
        <v>25</v>
      </c>
      <c r="K33" s="14">
        <v>7</v>
      </c>
      <c r="L33" s="14">
        <v>4</v>
      </c>
      <c r="M33" s="14">
        <v>10</v>
      </c>
      <c r="N33" s="7">
        <v>5</v>
      </c>
      <c r="O33" s="7">
        <v>0</v>
      </c>
      <c r="P33" s="14">
        <v>15</v>
      </c>
      <c r="Q33" s="7">
        <v>0</v>
      </c>
      <c r="R33" s="16">
        <f t="shared" si="0"/>
        <v>1</v>
      </c>
      <c r="S33" s="17">
        <f t="shared" si="1"/>
        <v>67</v>
      </c>
      <c r="T33" s="16" t="str">
        <f t="shared" si="2"/>
        <v>TB</v>
      </c>
      <c r="U33" s="18" t="s">
        <v>207</v>
      </c>
      <c r="V33" s="19" t="s">
        <v>182</v>
      </c>
      <c r="W33" s="20"/>
    </row>
    <row r="34" spans="1:23" s="1" customFormat="1" ht="26.25" customHeight="1">
      <c r="A34" s="134">
        <v>27</v>
      </c>
      <c r="B34" s="13">
        <v>2310010027</v>
      </c>
      <c r="C34" s="9" t="s">
        <v>656</v>
      </c>
      <c r="D34" s="10" t="s">
        <v>62</v>
      </c>
      <c r="E34" s="8" t="s">
        <v>104</v>
      </c>
      <c r="F34" s="12"/>
      <c r="G34" s="7"/>
      <c r="H34" s="7"/>
      <c r="I34" s="7"/>
      <c r="J34" s="14">
        <v>25</v>
      </c>
      <c r="K34" s="14">
        <v>5</v>
      </c>
      <c r="L34" s="14">
        <v>8</v>
      </c>
      <c r="M34" s="14">
        <v>10</v>
      </c>
      <c r="N34" s="7">
        <v>10</v>
      </c>
      <c r="O34" s="7">
        <v>0</v>
      </c>
      <c r="P34" s="14">
        <v>15</v>
      </c>
      <c r="Q34" s="7">
        <v>10</v>
      </c>
      <c r="R34" s="16">
        <f t="shared" si="0"/>
        <v>3</v>
      </c>
      <c r="S34" s="17">
        <f t="shared" si="1"/>
        <v>86</v>
      </c>
      <c r="T34" s="16" t="str">
        <f t="shared" si="2"/>
        <v>Tốt</v>
      </c>
      <c r="U34" s="18" t="s">
        <v>264</v>
      </c>
      <c r="V34" s="19" t="s">
        <v>186</v>
      </c>
      <c r="W34" s="20"/>
    </row>
    <row r="35" spans="1:23" s="35" customFormat="1" ht="26.25" customHeight="1">
      <c r="A35" s="161">
        <v>28</v>
      </c>
      <c r="B35" s="41">
        <v>2310010028</v>
      </c>
      <c r="C35" s="38" t="s">
        <v>105</v>
      </c>
      <c r="D35" s="39" t="s">
        <v>38</v>
      </c>
      <c r="E35" s="37"/>
      <c r="F35" s="40"/>
      <c r="G35" s="36"/>
      <c r="H35" s="36"/>
      <c r="I35" s="36"/>
      <c r="J35" s="43">
        <v>25</v>
      </c>
      <c r="K35" s="43">
        <v>7</v>
      </c>
      <c r="L35" s="43">
        <v>4</v>
      </c>
      <c r="M35" s="14">
        <v>10</v>
      </c>
      <c r="N35" s="36">
        <v>5</v>
      </c>
      <c r="O35" s="36">
        <v>0</v>
      </c>
      <c r="P35" s="43">
        <v>15</v>
      </c>
      <c r="Q35" s="36">
        <v>0</v>
      </c>
      <c r="R35" s="40">
        <f t="shared" si="0"/>
        <v>0</v>
      </c>
      <c r="S35" s="49">
        <f t="shared" si="1"/>
        <v>66</v>
      </c>
      <c r="T35" s="40" t="str">
        <f t="shared" si="2"/>
        <v>TB</v>
      </c>
      <c r="U35" s="46" t="s">
        <v>365</v>
      </c>
      <c r="V35" s="50" t="s">
        <v>189</v>
      </c>
      <c r="W35" s="48"/>
    </row>
    <row r="36" spans="1:23" s="1" customFormat="1" ht="26.25" customHeight="1">
      <c r="A36" s="134">
        <v>29</v>
      </c>
      <c r="B36" s="13">
        <v>2310010029</v>
      </c>
      <c r="C36" s="9" t="s">
        <v>106</v>
      </c>
      <c r="D36" s="10" t="s">
        <v>38</v>
      </c>
      <c r="E36" s="8"/>
      <c r="F36" s="12"/>
      <c r="G36" s="7"/>
      <c r="H36" s="7"/>
      <c r="I36" s="7"/>
      <c r="J36" s="14">
        <v>25</v>
      </c>
      <c r="K36" s="14">
        <v>7</v>
      </c>
      <c r="L36" s="14">
        <v>4</v>
      </c>
      <c r="M36" s="14">
        <v>10</v>
      </c>
      <c r="N36" s="7">
        <v>5</v>
      </c>
      <c r="O36" s="7">
        <v>0</v>
      </c>
      <c r="P36" s="14">
        <v>15</v>
      </c>
      <c r="Q36" s="7">
        <v>0</v>
      </c>
      <c r="R36" s="16">
        <f t="shared" si="0"/>
        <v>1</v>
      </c>
      <c r="S36" s="17">
        <f t="shared" si="1"/>
        <v>67</v>
      </c>
      <c r="T36" s="16" t="str">
        <f t="shared" si="2"/>
        <v>TB</v>
      </c>
      <c r="U36" s="18" t="s">
        <v>202</v>
      </c>
      <c r="V36" s="19" t="s">
        <v>182</v>
      </c>
      <c r="W36" s="20"/>
    </row>
    <row r="37" spans="1:23" s="1" customFormat="1" ht="26.25" customHeight="1">
      <c r="A37" s="161">
        <v>30</v>
      </c>
      <c r="B37" s="13">
        <v>2310010030</v>
      </c>
      <c r="C37" s="9" t="s">
        <v>39</v>
      </c>
      <c r="D37" s="10" t="s">
        <v>107</v>
      </c>
      <c r="E37" s="8"/>
      <c r="F37" s="12"/>
      <c r="G37" s="7"/>
      <c r="H37" s="7"/>
      <c r="I37" s="7"/>
      <c r="J37" s="14">
        <v>25</v>
      </c>
      <c r="K37" s="14">
        <v>7</v>
      </c>
      <c r="L37" s="14">
        <v>8</v>
      </c>
      <c r="M37" s="14">
        <v>10</v>
      </c>
      <c r="N37" s="7">
        <v>5</v>
      </c>
      <c r="O37" s="7">
        <v>0</v>
      </c>
      <c r="P37" s="14">
        <v>15</v>
      </c>
      <c r="Q37" s="7">
        <v>5</v>
      </c>
      <c r="R37" s="16">
        <f t="shared" si="0"/>
        <v>3</v>
      </c>
      <c r="S37" s="17">
        <f t="shared" si="1"/>
        <v>78</v>
      </c>
      <c r="T37" s="16" t="str">
        <f t="shared" si="2"/>
        <v>Khá</v>
      </c>
      <c r="U37" s="18" t="s">
        <v>264</v>
      </c>
      <c r="V37" s="19" t="s">
        <v>186</v>
      </c>
      <c r="W37" s="20"/>
    </row>
    <row r="38" spans="1:23" s="35" customFormat="1" ht="26.25" customHeight="1">
      <c r="A38" s="134">
        <v>31</v>
      </c>
      <c r="B38" s="41">
        <v>2310010031</v>
      </c>
      <c r="C38" s="38" t="s">
        <v>108</v>
      </c>
      <c r="D38" s="39" t="s">
        <v>31</v>
      </c>
      <c r="E38" s="37"/>
      <c r="F38" s="40"/>
      <c r="G38" s="36"/>
      <c r="H38" s="36"/>
      <c r="I38" s="36"/>
      <c r="J38" s="43">
        <v>25</v>
      </c>
      <c r="K38" s="43">
        <v>7</v>
      </c>
      <c r="L38" s="43">
        <v>4</v>
      </c>
      <c r="M38" s="14">
        <v>10</v>
      </c>
      <c r="N38" s="36">
        <v>5</v>
      </c>
      <c r="O38" s="36">
        <v>0</v>
      </c>
      <c r="P38" s="43">
        <v>15</v>
      </c>
      <c r="Q38" s="36">
        <v>0</v>
      </c>
      <c r="R38" s="44">
        <f t="shared" si="0"/>
        <v>0</v>
      </c>
      <c r="S38" s="45">
        <f t="shared" si="1"/>
        <v>66</v>
      </c>
      <c r="T38" s="44" t="str">
        <f t="shared" si="2"/>
        <v>TB</v>
      </c>
      <c r="U38" s="46" t="s">
        <v>325</v>
      </c>
      <c r="V38" s="47" t="s">
        <v>189</v>
      </c>
      <c r="W38" s="48"/>
    </row>
    <row r="39" spans="1:23" s="1" customFormat="1" ht="26.25" customHeight="1">
      <c r="A39" s="161">
        <v>32</v>
      </c>
      <c r="B39" s="13">
        <v>2310010032</v>
      </c>
      <c r="C39" s="9" t="s">
        <v>822</v>
      </c>
      <c r="D39" s="10" t="s">
        <v>63</v>
      </c>
      <c r="E39" s="8"/>
      <c r="F39" s="12"/>
      <c r="G39" s="7"/>
      <c r="H39" s="7"/>
      <c r="I39" s="7"/>
      <c r="J39" s="14">
        <v>25</v>
      </c>
      <c r="K39" s="14">
        <v>7</v>
      </c>
      <c r="L39" s="14">
        <v>8</v>
      </c>
      <c r="M39" s="14">
        <v>10</v>
      </c>
      <c r="N39" s="7">
        <v>5</v>
      </c>
      <c r="O39" s="7">
        <v>0</v>
      </c>
      <c r="P39" s="14">
        <v>15</v>
      </c>
      <c r="Q39" s="7">
        <v>0</v>
      </c>
      <c r="R39" s="16">
        <f t="shared" si="0"/>
        <v>1</v>
      </c>
      <c r="S39" s="17">
        <f t="shared" si="1"/>
        <v>71</v>
      </c>
      <c r="T39" s="16" t="str">
        <f t="shared" si="2"/>
        <v>Khá</v>
      </c>
      <c r="U39" s="18" t="s">
        <v>259</v>
      </c>
      <c r="V39" s="19" t="s">
        <v>182</v>
      </c>
      <c r="W39" s="20"/>
    </row>
    <row r="40" spans="1:23" s="1" customFormat="1" ht="26.25" customHeight="1">
      <c r="A40" s="134">
        <v>33</v>
      </c>
      <c r="B40" s="13">
        <v>2310010033</v>
      </c>
      <c r="C40" s="9" t="s">
        <v>109</v>
      </c>
      <c r="D40" s="10" t="s">
        <v>47</v>
      </c>
      <c r="E40" s="8"/>
      <c r="F40" s="12"/>
      <c r="G40" s="7"/>
      <c r="H40" s="7"/>
      <c r="I40" s="7"/>
      <c r="J40" s="14">
        <v>25</v>
      </c>
      <c r="K40" s="14">
        <v>7</v>
      </c>
      <c r="L40" s="14">
        <v>8</v>
      </c>
      <c r="M40" s="14">
        <v>10</v>
      </c>
      <c r="N40" s="7">
        <v>5</v>
      </c>
      <c r="O40" s="7">
        <v>0</v>
      </c>
      <c r="P40" s="14">
        <v>15</v>
      </c>
      <c r="Q40" s="7">
        <v>5</v>
      </c>
      <c r="R40" s="16">
        <f t="shared" si="0"/>
        <v>3</v>
      </c>
      <c r="S40" s="17">
        <f t="shared" si="1"/>
        <v>78</v>
      </c>
      <c r="T40" s="16" t="str">
        <f t="shared" si="2"/>
        <v>Khá</v>
      </c>
      <c r="U40" s="18" t="s">
        <v>217</v>
      </c>
      <c r="V40" s="19" t="s">
        <v>186</v>
      </c>
      <c r="W40" s="20"/>
    </row>
    <row r="41" spans="1:23" s="1" customFormat="1" ht="26.25" customHeight="1">
      <c r="A41" s="161">
        <v>34</v>
      </c>
      <c r="B41" s="13">
        <v>2310010034</v>
      </c>
      <c r="C41" s="9" t="s">
        <v>823</v>
      </c>
      <c r="D41" s="10" t="s">
        <v>110</v>
      </c>
      <c r="E41" s="8"/>
      <c r="F41" s="12"/>
      <c r="G41" s="7"/>
      <c r="H41" s="7"/>
      <c r="I41" s="7"/>
      <c r="J41" s="14">
        <v>25</v>
      </c>
      <c r="K41" s="14">
        <v>7</v>
      </c>
      <c r="L41" s="14">
        <v>8</v>
      </c>
      <c r="M41" s="14">
        <v>10</v>
      </c>
      <c r="N41" s="7">
        <v>5</v>
      </c>
      <c r="O41" s="7">
        <v>0</v>
      </c>
      <c r="P41" s="14">
        <v>15</v>
      </c>
      <c r="Q41" s="7">
        <v>0</v>
      </c>
      <c r="R41" s="16">
        <f t="shared" si="0"/>
        <v>3</v>
      </c>
      <c r="S41" s="17">
        <f t="shared" si="1"/>
        <v>73</v>
      </c>
      <c r="T41" s="16" t="str">
        <f t="shared" si="2"/>
        <v>Khá</v>
      </c>
      <c r="U41" s="18" t="s">
        <v>230</v>
      </c>
      <c r="V41" s="19" t="s">
        <v>186</v>
      </c>
      <c r="W41" s="20"/>
    </row>
    <row r="42" spans="1:23" s="35" customFormat="1" ht="26.25" customHeight="1">
      <c r="A42" s="134">
        <v>35</v>
      </c>
      <c r="B42" s="41">
        <v>2310010035</v>
      </c>
      <c r="C42" s="38" t="s">
        <v>111</v>
      </c>
      <c r="D42" s="39" t="s">
        <v>48</v>
      </c>
      <c r="E42" s="37"/>
      <c r="F42" s="40"/>
      <c r="G42" s="36"/>
      <c r="H42" s="36"/>
      <c r="I42" s="36"/>
      <c r="J42" s="43">
        <v>25</v>
      </c>
      <c r="K42" s="43">
        <v>7</v>
      </c>
      <c r="L42" s="43">
        <v>4</v>
      </c>
      <c r="M42" s="14">
        <v>10</v>
      </c>
      <c r="N42" s="36">
        <v>5</v>
      </c>
      <c r="O42" s="36">
        <v>0</v>
      </c>
      <c r="P42" s="43">
        <v>15</v>
      </c>
      <c r="Q42" s="36">
        <v>0</v>
      </c>
      <c r="R42" s="44">
        <f t="shared" si="0"/>
        <v>0</v>
      </c>
      <c r="S42" s="45">
        <f t="shared" si="1"/>
        <v>66</v>
      </c>
      <c r="T42" s="44" t="str">
        <f t="shared" si="2"/>
        <v>TB</v>
      </c>
      <c r="U42" s="46" t="s">
        <v>325</v>
      </c>
      <c r="V42" s="47" t="s">
        <v>189</v>
      </c>
      <c r="W42" s="48"/>
    </row>
    <row r="43" spans="1:23" s="1" customFormat="1" ht="26.25" customHeight="1">
      <c r="A43" s="161">
        <v>36</v>
      </c>
      <c r="B43" s="13">
        <v>2310010036</v>
      </c>
      <c r="C43" s="9" t="s">
        <v>112</v>
      </c>
      <c r="D43" s="10" t="s">
        <v>48</v>
      </c>
      <c r="E43" s="8"/>
      <c r="F43" s="12"/>
      <c r="G43" s="7"/>
      <c r="H43" s="7"/>
      <c r="I43" s="7"/>
      <c r="J43" s="14">
        <v>25</v>
      </c>
      <c r="K43" s="14">
        <v>7</v>
      </c>
      <c r="L43" s="14">
        <v>4</v>
      </c>
      <c r="M43" s="14">
        <v>10</v>
      </c>
      <c r="N43" s="7">
        <v>5</v>
      </c>
      <c r="O43" s="7">
        <v>0</v>
      </c>
      <c r="P43" s="14">
        <v>15</v>
      </c>
      <c r="Q43" s="7">
        <v>0</v>
      </c>
      <c r="R43" s="16">
        <f t="shared" si="0"/>
        <v>4</v>
      </c>
      <c r="S43" s="17">
        <f t="shared" si="1"/>
        <v>70</v>
      </c>
      <c r="T43" s="16" t="str">
        <f t="shared" si="2"/>
        <v>Khá</v>
      </c>
      <c r="U43" s="18" t="s">
        <v>272</v>
      </c>
      <c r="V43" s="19" t="s">
        <v>273</v>
      </c>
      <c r="W43" s="20"/>
    </row>
    <row r="44" spans="1:23" s="35" customFormat="1" ht="26.25" customHeight="1">
      <c r="A44" s="134">
        <v>37</v>
      </c>
      <c r="B44" s="41">
        <v>2310010037</v>
      </c>
      <c r="C44" s="38" t="s">
        <v>824</v>
      </c>
      <c r="D44" s="39" t="s">
        <v>113</v>
      </c>
      <c r="E44" s="37"/>
      <c r="F44" s="40"/>
      <c r="G44" s="36"/>
      <c r="H44" s="36"/>
      <c r="I44" s="36"/>
      <c r="J44" s="43">
        <v>25</v>
      </c>
      <c r="K44" s="43">
        <v>7</v>
      </c>
      <c r="L44" s="43">
        <v>4</v>
      </c>
      <c r="M44" s="14">
        <v>10</v>
      </c>
      <c r="N44" s="36">
        <v>5</v>
      </c>
      <c r="O44" s="36">
        <v>0</v>
      </c>
      <c r="P44" s="43">
        <v>15</v>
      </c>
      <c r="Q44" s="36">
        <v>0</v>
      </c>
      <c r="R44" s="44">
        <f t="shared" si="0"/>
        <v>0</v>
      </c>
      <c r="S44" s="45">
        <f t="shared" si="1"/>
        <v>66</v>
      </c>
      <c r="T44" s="44" t="str">
        <f t="shared" si="2"/>
        <v>TB</v>
      </c>
      <c r="U44" s="46" t="s">
        <v>191</v>
      </c>
      <c r="V44" s="47" t="s">
        <v>189</v>
      </c>
      <c r="W44" s="48"/>
    </row>
    <row r="45" spans="1:23" s="1" customFormat="1" ht="26.25" customHeight="1">
      <c r="A45" s="161">
        <v>38</v>
      </c>
      <c r="B45" s="13">
        <v>2310010038</v>
      </c>
      <c r="C45" s="9" t="s">
        <v>114</v>
      </c>
      <c r="D45" s="10" t="s">
        <v>115</v>
      </c>
      <c r="E45" s="8" t="s">
        <v>116</v>
      </c>
      <c r="F45" s="12"/>
      <c r="G45" s="7"/>
      <c r="H45" s="7"/>
      <c r="I45" s="7"/>
      <c r="J45" s="14">
        <v>25</v>
      </c>
      <c r="K45" s="14">
        <v>7</v>
      </c>
      <c r="L45" s="14">
        <v>8</v>
      </c>
      <c r="M45" s="14">
        <v>10</v>
      </c>
      <c r="N45" s="7">
        <v>10</v>
      </c>
      <c r="O45" s="7">
        <v>0</v>
      </c>
      <c r="P45" s="14">
        <v>15</v>
      </c>
      <c r="Q45" s="7">
        <v>10</v>
      </c>
      <c r="R45" s="16">
        <f t="shared" si="0"/>
        <v>1</v>
      </c>
      <c r="S45" s="17">
        <f t="shared" si="1"/>
        <v>86</v>
      </c>
      <c r="T45" s="16" t="str">
        <f t="shared" si="2"/>
        <v>Tốt</v>
      </c>
      <c r="U45" s="18" t="s">
        <v>259</v>
      </c>
      <c r="V45" s="19" t="s">
        <v>182</v>
      </c>
      <c r="W45" s="20"/>
    </row>
    <row r="46" spans="1:23" s="1" customFormat="1" ht="26.25" customHeight="1">
      <c r="A46" s="134">
        <v>39</v>
      </c>
      <c r="B46" s="13">
        <v>2310010039</v>
      </c>
      <c r="C46" s="9" t="s">
        <v>117</v>
      </c>
      <c r="D46" s="10" t="s">
        <v>115</v>
      </c>
      <c r="E46" s="8"/>
      <c r="F46" s="12"/>
      <c r="G46" s="7"/>
      <c r="H46" s="7"/>
      <c r="I46" s="7"/>
      <c r="J46" s="14">
        <v>25</v>
      </c>
      <c r="K46" s="14">
        <v>0</v>
      </c>
      <c r="L46" s="14">
        <v>4</v>
      </c>
      <c r="M46" s="14">
        <v>10</v>
      </c>
      <c r="N46" s="7">
        <v>5</v>
      </c>
      <c r="O46" s="7">
        <v>0</v>
      </c>
      <c r="P46" s="14">
        <v>15</v>
      </c>
      <c r="Q46" s="7">
        <v>0</v>
      </c>
      <c r="R46" s="16">
        <f t="shared" si="0"/>
        <v>3</v>
      </c>
      <c r="S46" s="17">
        <f t="shared" si="1"/>
        <v>62</v>
      </c>
      <c r="T46" s="16" t="str">
        <f t="shared" si="2"/>
        <v>TB</v>
      </c>
      <c r="U46" s="18" t="s">
        <v>264</v>
      </c>
      <c r="V46" s="19" t="s">
        <v>186</v>
      </c>
      <c r="W46" s="20"/>
    </row>
    <row r="47" spans="1:23" s="1" customFormat="1" ht="26.25" customHeight="1">
      <c r="A47" s="161">
        <v>40</v>
      </c>
      <c r="B47" s="13">
        <v>2310010040</v>
      </c>
      <c r="C47" s="9" t="s">
        <v>118</v>
      </c>
      <c r="D47" s="10" t="s">
        <v>34</v>
      </c>
      <c r="E47" s="8"/>
      <c r="F47" s="12"/>
      <c r="G47" s="7"/>
      <c r="H47" s="7"/>
      <c r="I47" s="7"/>
      <c r="J47" s="14">
        <v>25</v>
      </c>
      <c r="K47" s="14">
        <v>7</v>
      </c>
      <c r="L47" s="14">
        <v>4</v>
      </c>
      <c r="M47" s="14">
        <v>10</v>
      </c>
      <c r="N47" s="7">
        <v>5</v>
      </c>
      <c r="O47" s="7">
        <v>0</v>
      </c>
      <c r="P47" s="14">
        <v>15</v>
      </c>
      <c r="Q47" s="7">
        <v>0</v>
      </c>
      <c r="R47" s="16">
        <f t="shared" si="0"/>
        <v>1</v>
      </c>
      <c r="S47" s="17">
        <f t="shared" si="1"/>
        <v>67</v>
      </c>
      <c r="T47" s="16" t="str">
        <f t="shared" si="2"/>
        <v>TB</v>
      </c>
      <c r="U47" s="18" t="s">
        <v>197</v>
      </c>
      <c r="V47" s="19" t="s">
        <v>182</v>
      </c>
      <c r="W47" s="20"/>
    </row>
    <row r="48" spans="1:23" s="1" customFormat="1" ht="26.25" customHeight="1">
      <c r="A48" s="134">
        <v>41</v>
      </c>
      <c r="B48" s="13">
        <v>2310010041</v>
      </c>
      <c r="C48" s="9" t="s">
        <v>39</v>
      </c>
      <c r="D48" s="10" t="s">
        <v>36</v>
      </c>
      <c r="E48" s="8"/>
      <c r="F48" s="12"/>
      <c r="G48" s="7"/>
      <c r="H48" s="7"/>
      <c r="I48" s="7"/>
      <c r="J48" s="14">
        <v>25</v>
      </c>
      <c r="K48" s="14">
        <v>6</v>
      </c>
      <c r="L48" s="14">
        <v>8</v>
      </c>
      <c r="M48" s="14">
        <v>10</v>
      </c>
      <c r="N48" s="7">
        <v>5</v>
      </c>
      <c r="O48" s="7">
        <v>0</v>
      </c>
      <c r="P48" s="14">
        <v>15</v>
      </c>
      <c r="Q48" s="7">
        <v>0</v>
      </c>
      <c r="R48" s="16">
        <f t="shared" si="0"/>
        <v>1</v>
      </c>
      <c r="S48" s="17">
        <f t="shared" si="1"/>
        <v>70</v>
      </c>
      <c r="T48" s="16" t="str">
        <f t="shared" si="2"/>
        <v>Khá</v>
      </c>
      <c r="U48" s="18" t="s">
        <v>259</v>
      </c>
      <c r="V48" s="19" t="s">
        <v>182</v>
      </c>
      <c r="W48" s="20"/>
    </row>
    <row r="49" spans="1:23" s="150" customFormat="1" ht="26.25" customHeight="1">
      <c r="A49" s="161">
        <v>42</v>
      </c>
      <c r="B49" s="150">
        <v>2310010042</v>
      </c>
      <c r="C49" s="136" t="s">
        <v>825</v>
      </c>
      <c r="D49" s="137" t="s">
        <v>36</v>
      </c>
      <c r="E49" s="135"/>
      <c r="F49" s="139"/>
      <c r="G49" s="134"/>
      <c r="H49" s="134"/>
      <c r="I49" s="134"/>
      <c r="J49" s="141"/>
      <c r="K49" s="141"/>
      <c r="L49" s="141"/>
      <c r="M49" s="141"/>
      <c r="N49" s="134"/>
      <c r="O49" s="134"/>
      <c r="P49" s="141"/>
      <c r="Q49" s="134"/>
      <c r="R49" s="143"/>
      <c r="S49" s="144"/>
      <c r="T49" s="143"/>
      <c r="U49" s="145" t="s">
        <v>856</v>
      </c>
      <c r="V49" s="146" t="s">
        <v>189</v>
      </c>
      <c r="W49" s="147"/>
    </row>
    <row r="50" spans="1:23" s="1" customFormat="1" ht="26.25" customHeight="1">
      <c r="A50" s="134">
        <v>43</v>
      </c>
      <c r="B50" s="13">
        <v>2310010043</v>
      </c>
      <c r="C50" s="9" t="s">
        <v>119</v>
      </c>
      <c r="D50" s="10" t="s">
        <v>407</v>
      </c>
      <c r="E50" s="8"/>
      <c r="F50" s="12"/>
      <c r="G50" s="7"/>
      <c r="H50" s="7"/>
      <c r="I50" s="7"/>
      <c r="J50" s="14">
        <v>25</v>
      </c>
      <c r="K50" s="14">
        <v>1</v>
      </c>
      <c r="L50" s="14">
        <v>8</v>
      </c>
      <c r="M50" s="14">
        <v>10</v>
      </c>
      <c r="N50" s="7">
        <v>5</v>
      </c>
      <c r="O50" s="7">
        <v>0</v>
      </c>
      <c r="P50" s="14">
        <v>15</v>
      </c>
      <c r="Q50" s="7">
        <v>0</v>
      </c>
      <c r="R50" s="16">
        <f t="shared" si="0"/>
        <v>1</v>
      </c>
      <c r="S50" s="17">
        <f t="shared" si="1"/>
        <v>65</v>
      </c>
      <c r="T50" s="16" t="str">
        <f t="shared" si="2"/>
        <v>TB</v>
      </c>
      <c r="U50" s="18" t="s">
        <v>242</v>
      </c>
      <c r="V50" s="19" t="s">
        <v>182</v>
      </c>
      <c r="W50" s="20"/>
    </row>
    <row r="51" spans="1:23" s="1" customFormat="1" ht="26.25" customHeight="1">
      <c r="A51" s="161">
        <v>44</v>
      </c>
      <c r="B51" s="13">
        <v>2310010044</v>
      </c>
      <c r="C51" s="9" t="s">
        <v>121</v>
      </c>
      <c r="D51" s="10" t="s">
        <v>75</v>
      </c>
      <c r="E51" s="8"/>
      <c r="F51" s="12"/>
      <c r="G51" s="7"/>
      <c r="H51" s="7"/>
      <c r="I51" s="7"/>
      <c r="J51" s="14">
        <v>25</v>
      </c>
      <c r="K51" s="14">
        <v>1</v>
      </c>
      <c r="L51" s="14">
        <v>4</v>
      </c>
      <c r="M51" s="14">
        <v>10</v>
      </c>
      <c r="N51" s="7">
        <v>5</v>
      </c>
      <c r="O51" s="7">
        <v>0</v>
      </c>
      <c r="P51" s="14">
        <v>15</v>
      </c>
      <c r="Q51" s="7">
        <v>0</v>
      </c>
      <c r="R51" s="16">
        <f t="shared" si="0"/>
        <v>1</v>
      </c>
      <c r="S51" s="17">
        <f t="shared" si="1"/>
        <v>61</v>
      </c>
      <c r="T51" s="16" t="str">
        <f t="shared" si="2"/>
        <v>TB</v>
      </c>
      <c r="U51" s="18" t="s">
        <v>857</v>
      </c>
      <c r="V51" s="19" t="s">
        <v>182</v>
      </c>
      <c r="W51" s="20"/>
    </row>
    <row r="52" spans="1:23" s="1" customFormat="1" ht="26.25" customHeight="1">
      <c r="A52" s="134">
        <v>45</v>
      </c>
      <c r="B52" s="13">
        <v>2310010045</v>
      </c>
      <c r="C52" s="9" t="s">
        <v>122</v>
      </c>
      <c r="D52" s="10" t="s">
        <v>41</v>
      </c>
      <c r="E52" s="8"/>
      <c r="F52" s="12"/>
      <c r="G52" s="7"/>
      <c r="H52" s="7"/>
      <c r="I52" s="7"/>
      <c r="J52" s="14">
        <v>25</v>
      </c>
      <c r="K52" s="14">
        <v>7</v>
      </c>
      <c r="L52" s="14">
        <v>8</v>
      </c>
      <c r="M52" s="14">
        <v>10</v>
      </c>
      <c r="N52" s="7">
        <v>5</v>
      </c>
      <c r="O52" s="7">
        <v>0</v>
      </c>
      <c r="P52" s="14">
        <v>15</v>
      </c>
      <c r="Q52" s="7">
        <v>0</v>
      </c>
      <c r="R52" s="16">
        <f t="shared" si="0"/>
        <v>3</v>
      </c>
      <c r="S52" s="17">
        <f t="shared" si="1"/>
        <v>73</v>
      </c>
      <c r="T52" s="16" t="str">
        <f t="shared" si="2"/>
        <v>Khá</v>
      </c>
      <c r="U52" s="18" t="s">
        <v>264</v>
      </c>
      <c r="V52" s="19" t="s">
        <v>186</v>
      </c>
      <c r="W52" s="20"/>
    </row>
    <row r="53" spans="1:23" s="150" customFormat="1" ht="26.25" customHeight="1">
      <c r="A53" s="161">
        <v>46</v>
      </c>
      <c r="B53" s="150">
        <v>2310010046</v>
      </c>
      <c r="C53" s="136" t="s">
        <v>826</v>
      </c>
      <c r="D53" s="137" t="s">
        <v>41</v>
      </c>
      <c r="E53" s="135"/>
      <c r="F53" s="139"/>
      <c r="G53" s="134"/>
      <c r="H53" s="134"/>
      <c r="I53" s="134"/>
      <c r="J53" s="141"/>
      <c r="K53" s="141"/>
      <c r="L53" s="141"/>
      <c r="M53" s="141"/>
      <c r="N53" s="134"/>
      <c r="O53" s="134"/>
      <c r="P53" s="141"/>
      <c r="Q53" s="134"/>
      <c r="R53" s="143"/>
      <c r="S53" s="144"/>
      <c r="T53" s="143"/>
      <c r="U53" s="145" t="s">
        <v>195</v>
      </c>
      <c r="V53" s="146" t="s">
        <v>186</v>
      </c>
      <c r="W53" s="147"/>
    </row>
    <row r="54" spans="1:23" s="35" customFormat="1" ht="26.25" customHeight="1">
      <c r="A54" s="134">
        <v>47</v>
      </c>
      <c r="B54" s="41">
        <v>2310010047</v>
      </c>
      <c r="C54" s="38" t="s">
        <v>123</v>
      </c>
      <c r="D54" s="39" t="s">
        <v>124</v>
      </c>
      <c r="E54" s="37"/>
      <c r="F54" s="40"/>
      <c r="G54" s="36"/>
      <c r="H54" s="36"/>
      <c r="I54" s="36"/>
      <c r="J54" s="43">
        <v>25</v>
      </c>
      <c r="K54" s="43">
        <v>7</v>
      </c>
      <c r="L54" s="43">
        <v>4</v>
      </c>
      <c r="M54" s="14">
        <v>10</v>
      </c>
      <c r="N54" s="36">
        <v>5</v>
      </c>
      <c r="O54" s="36">
        <v>0</v>
      </c>
      <c r="P54" s="43">
        <v>15</v>
      </c>
      <c r="Q54" s="36">
        <v>0</v>
      </c>
      <c r="R54" s="40">
        <f t="shared" si="0"/>
        <v>0</v>
      </c>
      <c r="S54" s="49">
        <f t="shared" si="1"/>
        <v>66</v>
      </c>
      <c r="T54" s="40" t="str">
        <f t="shared" si="2"/>
        <v>TB</v>
      </c>
      <c r="U54" s="46" t="s">
        <v>858</v>
      </c>
      <c r="V54" s="50" t="s">
        <v>189</v>
      </c>
      <c r="W54" s="48"/>
    </row>
    <row r="55" spans="1:23" s="1" customFormat="1" ht="26.25" customHeight="1">
      <c r="A55" s="161">
        <v>48</v>
      </c>
      <c r="B55" s="13">
        <v>2310010048</v>
      </c>
      <c r="C55" s="9" t="s">
        <v>125</v>
      </c>
      <c r="D55" s="10" t="s">
        <v>33</v>
      </c>
      <c r="E55" s="8"/>
      <c r="F55" s="12"/>
      <c r="G55" s="7"/>
      <c r="H55" s="7"/>
      <c r="I55" s="7"/>
      <c r="J55" s="14">
        <v>25</v>
      </c>
      <c r="K55" s="14">
        <v>7</v>
      </c>
      <c r="L55" s="14">
        <v>8</v>
      </c>
      <c r="M55" s="14">
        <v>10</v>
      </c>
      <c r="N55" s="7">
        <v>10</v>
      </c>
      <c r="O55" s="7">
        <v>5</v>
      </c>
      <c r="P55" s="14">
        <v>15</v>
      </c>
      <c r="Q55" s="7">
        <v>0</v>
      </c>
      <c r="R55" s="16">
        <f t="shared" si="0"/>
        <v>1</v>
      </c>
      <c r="S55" s="17">
        <f t="shared" si="1"/>
        <v>81</v>
      </c>
      <c r="T55" s="16" t="str">
        <f t="shared" si="2"/>
        <v>Tốt</v>
      </c>
      <c r="U55" s="18" t="s">
        <v>200</v>
      </c>
      <c r="V55" s="19" t="s">
        <v>182</v>
      </c>
      <c r="W55" s="20"/>
    </row>
    <row r="56" spans="1:23" s="1" customFormat="1" ht="26.25" customHeight="1">
      <c r="A56" s="134">
        <v>49</v>
      </c>
      <c r="B56" s="13">
        <v>2310010049</v>
      </c>
      <c r="C56" s="9" t="s">
        <v>126</v>
      </c>
      <c r="D56" s="10" t="s">
        <v>76</v>
      </c>
      <c r="E56" s="8"/>
      <c r="F56" s="12"/>
      <c r="G56" s="7"/>
      <c r="H56" s="7"/>
      <c r="I56" s="7"/>
      <c r="J56" s="14">
        <v>25</v>
      </c>
      <c r="K56" s="14">
        <v>1</v>
      </c>
      <c r="L56" s="14">
        <v>4</v>
      </c>
      <c r="M56" s="14">
        <v>10</v>
      </c>
      <c r="N56" s="7">
        <v>5</v>
      </c>
      <c r="O56" s="7">
        <v>0</v>
      </c>
      <c r="P56" s="14">
        <v>15</v>
      </c>
      <c r="Q56" s="7">
        <v>0</v>
      </c>
      <c r="R56" s="16">
        <f t="shared" si="0"/>
        <v>4</v>
      </c>
      <c r="S56" s="17">
        <f t="shared" si="1"/>
        <v>64</v>
      </c>
      <c r="T56" s="16" t="str">
        <f t="shared" si="2"/>
        <v>TB</v>
      </c>
      <c r="U56" s="18" t="s">
        <v>323</v>
      </c>
      <c r="V56" s="19" t="s">
        <v>273</v>
      </c>
      <c r="W56" s="20"/>
    </row>
    <row r="57" spans="1:23" s="1" customFormat="1" ht="26.25" customHeight="1">
      <c r="A57" s="161">
        <v>50</v>
      </c>
      <c r="B57" s="13">
        <v>2310010050</v>
      </c>
      <c r="C57" s="9" t="s">
        <v>827</v>
      </c>
      <c r="D57" s="10" t="s">
        <v>127</v>
      </c>
      <c r="E57" s="8" t="s">
        <v>128</v>
      </c>
      <c r="F57" s="12"/>
      <c r="G57" s="7"/>
      <c r="H57" s="7"/>
      <c r="I57" s="7"/>
      <c r="J57" s="14">
        <v>25</v>
      </c>
      <c r="K57" s="14">
        <v>7</v>
      </c>
      <c r="L57" s="14">
        <v>8</v>
      </c>
      <c r="M57" s="14">
        <v>10</v>
      </c>
      <c r="N57" s="7">
        <v>10</v>
      </c>
      <c r="O57" s="7">
        <v>0</v>
      </c>
      <c r="P57" s="14">
        <v>15</v>
      </c>
      <c r="Q57" s="7">
        <v>5</v>
      </c>
      <c r="R57" s="16">
        <f t="shared" si="0"/>
        <v>4</v>
      </c>
      <c r="S57" s="17">
        <f t="shared" si="1"/>
        <v>84</v>
      </c>
      <c r="T57" s="16" t="str">
        <f t="shared" si="2"/>
        <v>Tốt</v>
      </c>
      <c r="U57" s="18" t="s">
        <v>859</v>
      </c>
      <c r="V57" s="19" t="s">
        <v>273</v>
      </c>
      <c r="W57" s="20"/>
    </row>
    <row r="58" spans="1:23" s="35" customFormat="1" ht="26.25" customHeight="1">
      <c r="A58" s="134">
        <v>51</v>
      </c>
      <c r="B58" s="41">
        <v>2310010051</v>
      </c>
      <c r="C58" s="38" t="s">
        <v>633</v>
      </c>
      <c r="D58" s="39" t="s">
        <v>129</v>
      </c>
      <c r="E58" s="37" t="s">
        <v>130</v>
      </c>
      <c r="F58" s="40"/>
      <c r="G58" s="36"/>
      <c r="H58" s="36"/>
      <c r="I58" s="36"/>
      <c r="J58" s="43">
        <v>25</v>
      </c>
      <c r="K58" s="43">
        <v>7</v>
      </c>
      <c r="L58" s="43">
        <v>8</v>
      </c>
      <c r="M58" s="14">
        <v>10</v>
      </c>
      <c r="N58" s="36">
        <v>10</v>
      </c>
      <c r="O58" s="36">
        <v>0</v>
      </c>
      <c r="P58" s="43">
        <v>15</v>
      </c>
      <c r="Q58" s="36">
        <v>5</v>
      </c>
      <c r="R58" s="44">
        <v>0</v>
      </c>
      <c r="S58" s="45">
        <f t="shared" si="1"/>
        <v>80</v>
      </c>
      <c r="T58" s="44" t="str">
        <f t="shared" si="2"/>
        <v>Tốt</v>
      </c>
      <c r="U58" s="46" t="s">
        <v>860</v>
      </c>
      <c r="V58" s="47" t="s">
        <v>273</v>
      </c>
      <c r="W58" s="48"/>
    </row>
    <row r="59" spans="1:23" s="1" customFormat="1" ht="26.25" customHeight="1">
      <c r="A59" s="161">
        <v>52</v>
      </c>
      <c r="B59" s="13">
        <v>2310010052</v>
      </c>
      <c r="C59" s="9" t="s">
        <v>131</v>
      </c>
      <c r="D59" s="10" t="s">
        <v>64</v>
      </c>
      <c r="E59" s="8"/>
      <c r="F59" s="12"/>
      <c r="G59" s="7"/>
      <c r="H59" s="7"/>
      <c r="I59" s="7"/>
      <c r="J59" s="14">
        <v>25</v>
      </c>
      <c r="K59" s="14">
        <v>7</v>
      </c>
      <c r="L59" s="14">
        <v>4</v>
      </c>
      <c r="M59" s="14">
        <v>10</v>
      </c>
      <c r="N59" s="7">
        <v>5</v>
      </c>
      <c r="O59" s="7">
        <v>0</v>
      </c>
      <c r="P59" s="14">
        <v>15</v>
      </c>
      <c r="Q59" s="7">
        <v>0</v>
      </c>
      <c r="R59" s="16">
        <f t="shared" si="0"/>
        <v>4</v>
      </c>
      <c r="S59" s="17">
        <f t="shared" si="1"/>
        <v>70</v>
      </c>
      <c r="T59" s="16" t="str">
        <f t="shared" si="2"/>
        <v>Khá</v>
      </c>
      <c r="U59" s="18" t="s">
        <v>272</v>
      </c>
      <c r="V59" s="19" t="s">
        <v>273</v>
      </c>
      <c r="W59" s="20"/>
    </row>
    <row r="60" spans="1:23" s="1" customFormat="1" ht="26.25" customHeight="1">
      <c r="A60" s="134">
        <v>53</v>
      </c>
      <c r="B60" s="13">
        <v>2310010053</v>
      </c>
      <c r="C60" s="9" t="s">
        <v>413</v>
      </c>
      <c r="D60" s="10" t="s">
        <v>132</v>
      </c>
      <c r="E60" s="8"/>
      <c r="F60" s="12"/>
      <c r="G60" s="7"/>
      <c r="H60" s="7"/>
      <c r="I60" s="7"/>
      <c r="J60" s="14">
        <v>25</v>
      </c>
      <c r="K60" s="14">
        <v>7</v>
      </c>
      <c r="L60" s="14">
        <v>4</v>
      </c>
      <c r="M60" s="14">
        <v>10</v>
      </c>
      <c r="N60" s="7">
        <v>5</v>
      </c>
      <c r="O60" s="7">
        <v>0</v>
      </c>
      <c r="P60" s="14">
        <v>15</v>
      </c>
      <c r="Q60" s="7">
        <v>0</v>
      </c>
      <c r="R60" s="16">
        <f t="shared" si="0"/>
        <v>4</v>
      </c>
      <c r="S60" s="17">
        <f t="shared" si="1"/>
        <v>70</v>
      </c>
      <c r="T60" s="16" t="str">
        <f t="shared" si="2"/>
        <v>Khá</v>
      </c>
      <c r="U60" s="18" t="s">
        <v>272</v>
      </c>
      <c r="V60" s="19" t="s">
        <v>273</v>
      </c>
      <c r="W60" s="20"/>
    </row>
    <row r="61" spans="1:23" s="1" customFormat="1" ht="26.25" customHeight="1">
      <c r="A61" s="161">
        <v>54</v>
      </c>
      <c r="B61" s="13">
        <v>2310010054</v>
      </c>
      <c r="C61" s="9" t="s">
        <v>133</v>
      </c>
      <c r="D61" s="10" t="s">
        <v>132</v>
      </c>
      <c r="E61" s="8"/>
      <c r="F61" s="12"/>
      <c r="G61" s="7"/>
      <c r="H61" s="7"/>
      <c r="I61" s="7"/>
      <c r="J61" s="14">
        <v>25</v>
      </c>
      <c r="K61" s="14">
        <v>5</v>
      </c>
      <c r="L61" s="14">
        <v>4</v>
      </c>
      <c r="M61" s="14">
        <v>10</v>
      </c>
      <c r="N61" s="7">
        <v>5</v>
      </c>
      <c r="O61" s="7">
        <v>0</v>
      </c>
      <c r="P61" s="14">
        <v>15</v>
      </c>
      <c r="Q61" s="7">
        <v>0</v>
      </c>
      <c r="R61" s="16">
        <f t="shared" si="0"/>
        <v>0</v>
      </c>
      <c r="S61" s="17">
        <f t="shared" si="1"/>
        <v>64</v>
      </c>
      <c r="T61" s="16" t="str">
        <f t="shared" si="2"/>
        <v>TB</v>
      </c>
      <c r="U61" s="18" t="s">
        <v>616</v>
      </c>
      <c r="V61" s="19" t="s">
        <v>189</v>
      </c>
      <c r="W61" s="20"/>
    </row>
    <row r="62" spans="1:23" s="1" customFormat="1" ht="26.25" customHeight="1">
      <c r="A62" s="134">
        <v>55</v>
      </c>
      <c r="B62" s="13">
        <v>2310010055</v>
      </c>
      <c r="C62" s="9" t="s">
        <v>134</v>
      </c>
      <c r="D62" s="10" t="s">
        <v>49</v>
      </c>
      <c r="E62" s="8"/>
      <c r="F62" s="12"/>
      <c r="G62" s="7"/>
      <c r="H62" s="7"/>
      <c r="I62" s="7"/>
      <c r="J62" s="14">
        <v>25</v>
      </c>
      <c r="K62" s="14">
        <v>7</v>
      </c>
      <c r="L62" s="14">
        <v>8</v>
      </c>
      <c r="M62" s="14">
        <v>10</v>
      </c>
      <c r="N62" s="7">
        <v>5</v>
      </c>
      <c r="O62" s="7">
        <v>0</v>
      </c>
      <c r="P62" s="14">
        <v>15</v>
      </c>
      <c r="Q62" s="7">
        <v>0</v>
      </c>
      <c r="R62" s="16">
        <f t="shared" si="0"/>
        <v>4</v>
      </c>
      <c r="S62" s="17">
        <f t="shared" si="1"/>
        <v>74</v>
      </c>
      <c r="T62" s="16" t="str">
        <f t="shared" si="2"/>
        <v>Khá</v>
      </c>
      <c r="U62" s="18" t="s">
        <v>323</v>
      </c>
      <c r="V62" s="19" t="s">
        <v>273</v>
      </c>
      <c r="W62" s="20"/>
    </row>
    <row r="63" spans="1:23" s="1" customFormat="1" ht="26.25" customHeight="1">
      <c r="A63" s="161">
        <v>56</v>
      </c>
      <c r="B63" s="13">
        <v>2310010056</v>
      </c>
      <c r="C63" s="9" t="s">
        <v>828</v>
      </c>
      <c r="D63" s="10" t="s">
        <v>65</v>
      </c>
      <c r="E63" s="8"/>
      <c r="F63" s="12"/>
      <c r="G63" s="7"/>
      <c r="H63" s="7"/>
      <c r="I63" s="7"/>
      <c r="J63" s="14">
        <v>25</v>
      </c>
      <c r="K63" s="14">
        <v>1</v>
      </c>
      <c r="L63" s="14">
        <v>4</v>
      </c>
      <c r="M63" s="14">
        <v>10</v>
      </c>
      <c r="N63" s="7">
        <v>5</v>
      </c>
      <c r="O63" s="7">
        <v>0</v>
      </c>
      <c r="P63" s="14">
        <v>15</v>
      </c>
      <c r="Q63" s="7">
        <v>0</v>
      </c>
      <c r="R63" s="16">
        <f t="shared" si="0"/>
        <v>0</v>
      </c>
      <c r="S63" s="17">
        <f t="shared" si="1"/>
        <v>60</v>
      </c>
      <c r="T63" s="16" t="str">
        <f t="shared" si="2"/>
        <v>TB</v>
      </c>
      <c r="U63" s="18" t="s">
        <v>861</v>
      </c>
      <c r="V63" s="19" t="s">
        <v>189</v>
      </c>
      <c r="W63" s="20"/>
    </row>
    <row r="64" spans="1:23" s="1" customFormat="1" ht="26.25" customHeight="1">
      <c r="A64" s="134">
        <v>57</v>
      </c>
      <c r="B64" s="13">
        <v>2310010057</v>
      </c>
      <c r="C64" s="9" t="s">
        <v>135</v>
      </c>
      <c r="D64" s="10" t="s">
        <v>50</v>
      </c>
      <c r="E64" s="8"/>
      <c r="F64" s="12"/>
      <c r="G64" s="7"/>
      <c r="H64" s="7"/>
      <c r="I64" s="7"/>
      <c r="J64" s="14">
        <v>25</v>
      </c>
      <c r="K64" s="14">
        <v>1</v>
      </c>
      <c r="L64" s="14">
        <v>4</v>
      </c>
      <c r="M64" s="14">
        <v>10</v>
      </c>
      <c r="N64" s="7">
        <v>5</v>
      </c>
      <c r="O64" s="7">
        <v>0</v>
      </c>
      <c r="P64" s="14">
        <v>15</v>
      </c>
      <c r="Q64" s="7">
        <v>0</v>
      </c>
      <c r="R64" s="16">
        <f t="shared" si="0"/>
        <v>0</v>
      </c>
      <c r="S64" s="17">
        <f t="shared" si="1"/>
        <v>60</v>
      </c>
      <c r="T64" s="16" t="str">
        <f t="shared" si="2"/>
        <v>TB</v>
      </c>
      <c r="U64" s="18" t="s">
        <v>856</v>
      </c>
      <c r="V64" s="19" t="s">
        <v>189</v>
      </c>
      <c r="W64" s="20"/>
    </row>
    <row r="65" spans="1:23" s="1" customFormat="1" ht="26.25" customHeight="1">
      <c r="A65" s="161">
        <v>58</v>
      </c>
      <c r="B65" s="13">
        <v>2310010058</v>
      </c>
      <c r="C65" s="9" t="s">
        <v>829</v>
      </c>
      <c r="D65" s="10" t="s">
        <v>136</v>
      </c>
      <c r="E65" s="8"/>
      <c r="F65" s="12"/>
      <c r="G65" s="7"/>
      <c r="H65" s="7"/>
      <c r="I65" s="7"/>
      <c r="J65" s="14">
        <v>25</v>
      </c>
      <c r="K65" s="14">
        <v>7</v>
      </c>
      <c r="L65" s="14">
        <v>4</v>
      </c>
      <c r="M65" s="14">
        <v>10</v>
      </c>
      <c r="N65" s="7">
        <v>5</v>
      </c>
      <c r="O65" s="7">
        <v>0</v>
      </c>
      <c r="P65" s="14">
        <v>15</v>
      </c>
      <c r="Q65" s="7">
        <v>0</v>
      </c>
      <c r="R65" s="16">
        <f t="shared" si="0"/>
        <v>0</v>
      </c>
      <c r="S65" s="17">
        <f t="shared" si="1"/>
        <v>66</v>
      </c>
      <c r="T65" s="16" t="str">
        <f t="shared" si="2"/>
        <v>TB</v>
      </c>
      <c r="U65" s="18" t="s">
        <v>862</v>
      </c>
      <c r="V65" s="19" t="s">
        <v>189</v>
      </c>
      <c r="W65" s="20"/>
    </row>
    <row r="66" spans="1:23" s="1" customFormat="1" ht="26.25" customHeight="1">
      <c r="A66" s="134">
        <v>59</v>
      </c>
      <c r="B66" s="13">
        <v>2310010059</v>
      </c>
      <c r="C66" s="9" t="s">
        <v>830</v>
      </c>
      <c r="D66" s="10" t="s">
        <v>556</v>
      </c>
      <c r="E66" s="8"/>
      <c r="F66" s="12"/>
      <c r="G66" s="7"/>
      <c r="H66" s="7"/>
      <c r="I66" s="7"/>
      <c r="J66" s="14">
        <v>25</v>
      </c>
      <c r="K66" s="14">
        <v>4</v>
      </c>
      <c r="L66" s="14">
        <v>8</v>
      </c>
      <c r="M66" s="14">
        <v>10</v>
      </c>
      <c r="N66" s="7">
        <v>5</v>
      </c>
      <c r="O66" s="7">
        <v>0</v>
      </c>
      <c r="P66" s="14">
        <v>15</v>
      </c>
      <c r="Q66" s="7">
        <v>0</v>
      </c>
      <c r="R66" s="16">
        <f t="shared" si="0"/>
        <v>4</v>
      </c>
      <c r="S66" s="17">
        <f t="shared" si="1"/>
        <v>71</v>
      </c>
      <c r="T66" s="16" t="str">
        <f t="shared" si="2"/>
        <v>Khá</v>
      </c>
      <c r="U66" s="18" t="s">
        <v>272</v>
      </c>
      <c r="V66" s="19" t="s">
        <v>273</v>
      </c>
      <c r="W66" s="20"/>
    </row>
    <row r="67" spans="1:23" s="1" customFormat="1" ht="26.25" customHeight="1">
      <c r="A67" s="161">
        <v>60</v>
      </c>
      <c r="B67" s="13">
        <v>2310010060</v>
      </c>
      <c r="C67" s="9" t="s">
        <v>831</v>
      </c>
      <c r="D67" s="10" t="s">
        <v>42</v>
      </c>
      <c r="E67" s="8"/>
      <c r="F67" s="12"/>
      <c r="G67" s="7"/>
      <c r="H67" s="7"/>
      <c r="I67" s="7"/>
      <c r="J67" s="14">
        <v>25</v>
      </c>
      <c r="K67" s="14">
        <v>6</v>
      </c>
      <c r="L67" s="14">
        <v>8</v>
      </c>
      <c r="M67" s="14">
        <v>10</v>
      </c>
      <c r="N67" s="7">
        <v>5</v>
      </c>
      <c r="O67" s="7">
        <v>0</v>
      </c>
      <c r="P67" s="14">
        <v>15</v>
      </c>
      <c r="Q67" s="7">
        <v>0</v>
      </c>
      <c r="R67" s="16">
        <f t="shared" si="0"/>
        <v>0</v>
      </c>
      <c r="S67" s="17">
        <f t="shared" si="1"/>
        <v>69</v>
      </c>
      <c r="T67" s="16" t="str">
        <f t="shared" si="2"/>
        <v>TB</v>
      </c>
      <c r="U67" s="18" t="s">
        <v>193</v>
      </c>
      <c r="V67" s="19" t="s">
        <v>189</v>
      </c>
      <c r="W67" s="20"/>
    </row>
    <row r="68" spans="1:23" s="1" customFormat="1" ht="26.25" customHeight="1">
      <c r="A68" s="134">
        <v>61</v>
      </c>
      <c r="B68" s="13">
        <v>2310010061</v>
      </c>
      <c r="C68" s="9" t="s">
        <v>138</v>
      </c>
      <c r="D68" s="10" t="s">
        <v>66</v>
      </c>
      <c r="E68" s="8"/>
      <c r="F68" s="12"/>
      <c r="G68" s="7"/>
      <c r="H68" s="7"/>
      <c r="I68" s="7"/>
      <c r="J68" s="14">
        <v>25</v>
      </c>
      <c r="K68" s="14">
        <v>7</v>
      </c>
      <c r="L68" s="14">
        <v>4</v>
      </c>
      <c r="M68" s="14">
        <v>10</v>
      </c>
      <c r="N68" s="7">
        <v>5</v>
      </c>
      <c r="O68" s="7">
        <v>0</v>
      </c>
      <c r="P68" s="14">
        <v>15</v>
      </c>
      <c r="Q68" s="7">
        <v>0</v>
      </c>
      <c r="R68" s="16">
        <f t="shared" si="0"/>
        <v>3</v>
      </c>
      <c r="S68" s="17">
        <f t="shared" si="1"/>
        <v>69</v>
      </c>
      <c r="T68" s="16" t="str">
        <f t="shared" si="2"/>
        <v>TB</v>
      </c>
      <c r="U68" s="18" t="s">
        <v>220</v>
      </c>
      <c r="V68" s="19" t="s">
        <v>186</v>
      </c>
      <c r="W68" s="20"/>
    </row>
    <row r="69" spans="1:23" s="1" customFormat="1" ht="26.25" customHeight="1">
      <c r="A69" s="161">
        <v>62</v>
      </c>
      <c r="B69" s="13">
        <v>2310010062</v>
      </c>
      <c r="C69" s="9" t="s">
        <v>832</v>
      </c>
      <c r="D69" s="10" t="s">
        <v>66</v>
      </c>
      <c r="E69" s="8"/>
      <c r="F69" s="12"/>
      <c r="G69" s="7"/>
      <c r="H69" s="7"/>
      <c r="I69" s="7"/>
      <c r="J69" s="14">
        <v>25</v>
      </c>
      <c r="K69" s="14">
        <v>7</v>
      </c>
      <c r="L69" s="14">
        <v>4</v>
      </c>
      <c r="M69" s="14">
        <v>10</v>
      </c>
      <c r="N69" s="7">
        <v>5</v>
      </c>
      <c r="O69" s="7">
        <v>0</v>
      </c>
      <c r="P69" s="14">
        <v>15</v>
      </c>
      <c r="Q69" s="7">
        <v>0</v>
      </c>
      <c r="R69" s="16">
        <f t="shared" si="0"/>
        <v>0</v>
      </c>
      <c r="S69" s="17">
        <f t="shared" si="1"/>
        <v>66</v>
      </c>
      <c r="T69" s="16" t="str">
        <f t="shared" si="2"/>
        <v>TB</v>
      </c>
      <c r="U69" s="18" t="s">
        <v>213</v>
      </c>
      <c r="V69" s="19" t="s">
        <v>189</v>
      </c>
      <c r="W69" s="20"/>
    </row>
    <row r="70" spans="1:23" s="35" customFormat="1" ht="26.25" customHeight="1">
      <c r="A70" s="134">
        <v>63</v>
      </c>
      <c r="B70" s="41">
        <v>2310010063</v>
      </c>
      <c r="C70" s="38" t="s">
        <v>45</v>
      </c>
      <c r="D70" s="39" t="s">
        <v>802</v>
      </c>
      <c r="E70" s="37"/>
      <c r="F70" s="40"/>
      <c r="G70" s="36"/>
      <c r="H70" s="36"/>
      <c r="I70" s="36"/>
      <c r="J70" s="43">
        <v>25</v>
      </c>
      <c r="K70" s="43">
        <v>7</v>
      </c>
      <c r="L70" s="43">
        <v>4</v>
      </c>
      <c r="M70" s="14">
        <v>10</v>
      </c>
      <c r="N70" s="36">
        <v>5</v>
      </c>
      <c r="O70" s="36">
        <v>0</v>
      </c>
      <c r="P70" s="43">
        <v>15</v>
      </c>
      <c r="Q70" s="36">
        <v>0</v>
      </c>
      <c r="R70" s="40">
        <f t="shared" si="0"/>
        <v>0</v>
      </c>
      <c r="S70" s="49">
        <f t="shared" si="1"/>
        <v>66</v>
      </c>
      <c r="T70" s="40" t="str">
        <f t="shared" si="2"/>
        <v>TB</v>
      </c>
      <c r="U70" s="46" t="s">
        <v>376</v>
      </c>
      <c r="V70" s="50" t="s">
        <v>189</v>
      </c>
      <c r="W70" s="48"/>
    </row>
    <row r="71" spans="1:23" s="1" customFormat="1" ht="26.25" customHeight="1">
      <c r="A71" s="161">
        <v>64</v>
      </c>
      <c r="B71" s="13">
        <v>2310010064</v>
      </c>
      <c r="C71" s="9" t="s">
        <v>140</v>
      </c>
      <c r="D71" s="10" t="s">
        <v>559</v>
      </c>
      <c r="E71" s="8"/>
      <c r="F71" s="12"/>
      <c r="G71" s="7"/>
      <c r="H71" s="7"/>
      <c r="I71" s="7"/>
      <c r="J71" s="14">
        <v>25</v>
      </c>
      <c r="K71" s="14">
        <v>5</v>
      </c>
      <c r="L71" s="14">
        <v>4</v>
      </c>
      <c r="M71" s="14">
        <v>10</v>
      </c>
      <c r="N71" s="7">
        <v>5</v>
      </c>
      <c r="O71" s="7">
        <v>0</v>
      </c>
      <c r="P71" s="14">
        <v>15</v>
      </c>
      <c r="Q71" s="7">
        <v>0</v>
      </c>
      <c r="R71" s="16">
        <f t="shared" si="0"/>
        <v>0</v>
      </c>
      <c r="S71" s="17">
        <f t="shared" si="1"/>
        <v>64</v>
      </c>
      <c r="T71" s="16" t="str">
        <f t="shared" si="2"/>
        <v>TB</v>
      </c>
      <c r="U71" s="18" t="s">
        <v>856</v>
      </c>
      <c r="V71" s="19" t="s">
        <v>189</v>
      </c>
      <c r="W71" s="20"/>
    </row>
    <row r="72" spans="1:23" s="1" customFormat="1" ht="26.25" customHeight="1">
      <c r="A72" s="134">
        <v>65</v>
      </c>
      <c r="B72" s="13">
        <v>2310010065</v>
      </c>
      <c r="C72" s="9" t="s">
        <v>45</v>
      </c>
      <c r="D72" s="10" t="s">
        <v>51</v>
      </c>
      <c r="E72" s="8"/>
      <c r="F72" s="12"/>
      <c r="G72" s="7"/>
      <c r="H72" s="7"/>
      <c r="I72" s="7"/>
      <c r="J72" s="14">
        <v>25</v>
      </c>
      <c r="K72" s="14">
        <v>7</v>
      </c>
      <c r="L72" s="14">
        <v>8</v>
      </c>
      <c r="M72" s="14">
        <v>10</v>
      </c>
      <c r="N72" s="7">
        <v>5</v>
      </c>
      <c r="O72" s="7">
        <v>0</v>
      </c>
      <c r="P72" s="14">
        <v>15</v>
      </c>
      <c r="Q72" s="7">
        <v>5</v>
      </c>
      <c r="R72" s="16">
        <f t="shared" si="0"/>
        <v>4</v>
      </c>
      <c r="S72" s="17">
        <f t="shared" si="1"/>
        <v>79</v>
      </c>
      <c r="T72" s="16" t="str">
        <f t="shared" si="2"/>
        <v>Khá</v>
      </c>
      <c r="U72" s="18" t="s">
        <v>307</v>
      </c>
      <c r="V72" s="19" t="s">
        <v>273</v>
      </c>
      <c r="W72" s="20"/>
    </row>
    <row r="73" spans="1:23" s="1" customFormat="1" ht="26.25" customHeight="1">
      <c r="A73" s="161">
        <v>66</v>
      </c>
      <c r="B73" s="13">
        <v>2310010066</v>
      </c>
      <c r="C73" s="9" t="s">
        <v>142</v>
      </c>
      <c r="D73" s="10" t="s">
        <v>51</v>
      </c>
      <c r="E73" s="8"/>
      <c r="F73" s="12"/>
      <c r="G73" s="7"/>
      <c r="H73" s="7"/>
      <c r="I73" s="7"/>
      <c r="J73" s="14">
        <v>25</v>
      </c>
      <c r="K73" s="14">
        <v>2</v>
      </c>
      <c r="L73" s="14">
        <v>4</v>
      </c>
      <c r="M73" s="14">
        <v>10</v>
      </c>
      <c r="N73" s="7">
        <v>5</v>
      </c>
      <c r="O73" s="7">
        <v>0</v>
      </c>
      <c r="P73" s="14">
        <v>15</v>
      </c>
      <c r="Q73" s="7">
        <v>0</v>
      </c>
      <c r="R73" s="16">
        <f t="shared" si="0"/>
        <v>0</v>
      </c>
      <c r="S73" s="17">
        <f t="shared" si="1"/>
        <v>61</v>
      </c>
      <c r="T73" s="16" t="str">
        <f t="shared" si="2"/>
        <v>TB</v>
      </c>
      <c r="U73" s="18" t="s">
        <v>862</v>
      </c>
      <c r="V73" s="19" t="s">
        <v>189</v>
      </c>
      <c r="W73" s="20"/>
    </row>
    <row r="74" spans="1:23" s="1" customFormat="1" ht="26.25" customHeight="1">
      <c r="A74" s="134">
        <v>67</v>
      </c>
      <c r="B74" s="13">
        <v>2310010067</v>
      </c>
      <c r="C74" s="9" t="s">
        <v>143</v>
      </c>
      <c r="D74" s="10" t="s">
        <v>144</v>
      </c>
      <c r="E74" s="8"/>
      <c r="F74" s="12"/>
      <c r="G74" s="7"/>
      <c r="H74" s="7"/>
      <c r="I74" s="7"/>
      <c r="J74" s="14">
        <v>25</v>
      </c>
      <c r="K74" s="14">
        <v>5</v>
      </c>
      <c r="L74" s="14">
        <v>4</v>
      </c>
      <c r="M74" s="14">
        <v>10</v>
      </c>
      <c r="N74" s="7">
        <v>5</v>
      </c>
      <c r="O74" s="7">
        <v>0</v>
      </c>
      <c r="P74" s="14">
        <v>15</v>
      </c>
      <c r="Q74" s="7">
        <v>0</v>
      </c>
      <c r="R74" s="16">
        <f t="shared" si="0"/>
        <v>0</v>
      </c>
      <c r="S74" s="17">
        <f t="shared" si="1"/>
        <v>64</v>
      </c>
      <c r="T74" s="16" t="str">
        <f t="shared" si="2"/>
        <v>TB</v>
      </c>
      <c r="U74" s="18" t="s">
        <v>854</v>
      </c>
      <c r="V74" s="19" t="s">
        <v>189</v>
      </c>
      <c r="W74" s="20"/>
    </row>
    <row r="75" spans="1:23" s="1" customFormat="1" ht="26.25" customHeight="1">
      <c r="A75" s="161">
        <v>68</v>
      </c>
      <c r="B75" s="13">
        <v>2310010068</v>
      </c>
      <c r="C75" s="9" t="s">
        <v>833</v>
      </c>
      <c r="D75" s="10" t="s">
        <v>834</v>
      </c>
      <c r="E75" s="8"/>
      <c r="F75" s="12"/>
      <c r="G75" s="7"/>
      <c r="H75" s="7"/>
      <c r="I75" s="7"/>
      <c r="J75" s="14">
        <v>25</v>
      </c>
      <c r="K75" s="14">
        <v>4</v>
      </c>
      <c r="L75" s="14">
        <v>4</v>
      </c>
      <c r="M75" s="14">
        <v>10</v>
      </c>
      <c r="N75" s="7">
        <v>5</v>
      </c>
      <c r="O75" s="7">
        <v>0</v>
      </c>
      <c r="P75" s="14">
        <v>15</v>
      </c>
      <c r="Q75" s="7">
        <v>0</v>
      </c>
      <c r="R75" s="16">
        <f t="shared" si="0"/>
        <v>3</v>
      </c>
      <c r="S75" s="17">
        <f t="shared" si="1"/>
        <v>66</v>
      </c>
      <c r="T75" s="16" t="str">
        <f t="shared" si="2"/>
        <v>TB</v>
      </c>
      <c r="U75" s="18" t="s">
        <v>195</v>
      </c>
      <c r="V75" s="19" t="s">
        <v>186</v>
      </c>
      <c r="W75" s="20"/>
    </row>
    <row r="76" spans="1:23" s="1" customFormat="1" ht="26.25" customHeight="1">
      <c r="A76" s="134">
        <v>69</v>
      </c>
      <c r="B76" s="13">
        <v>2310010069</v>
      </c>
      <c r="C76" s="9" t="s">
        <v>45</v>
      </c>
      <c r="D76" s="10" t="s">
        <v>145</v>
      </c>
      <c r="E76" s="8"/>
      <c r="F76" s="12"/>
      <c r="G76" s="7"/>
      <c r="H76" s="7"/>
      <c r="I76" s="7"/>
      <c r="J76" s="14">
        <v>25</v>
      </c>
      <c r="K76" s="14">
        <v>7</v>
      </c>
      <c r="L76" s="14">
        <v>4</v>
      </c>
      <c r="M76" s="14">
        <v>10</v>
      </c>
      <c r="N76" s="7">
        <v>5</v>
      </c>
      <c r="O76" s="7">
        <v>0</v>
      </c>
      <c r="P76" s="14">
        <v>15</v>
      </c>
      <c r="Q76" s="7">
        <v>0</v>
      </c>
      <c r="R76" s="16">
        <f t="shared" si="0"/>
        <v>1</v>
      </c>
      <c r="S76" s="17">
        <f t="shared" ref="S76:S118" si="3">SUM(J76:R76)</f>
        <v>67</v>
      </c>
      <c r="T76" s="16" t="str">
        <f t="shared" ref="T76:T118" si="4">IF(S76&gt;=90,"Xuất sắc",IF(S76&gt;=80,"Tốt",IF(S76&gt;=70,"Khá",IF(S76&gt;=50,"TB","Yếu"))))</f>
        <v>TB</v>
      </c>
      <c r="U76" s="18" t="s">
        <v>197</v>
      </c>
      <c r="V76" s="19" t="s">
        <v>182</v>
      </c>
      <c r="W76" s="20"/>
    </row>
    <row r="77" spans="1:23" s="1" customFormat="1" ht="26.25" customHeight="1">
      <c r="A77" s="161">
        <v>70</v>
      </c>
      <c r="B77" s="13">
        <v>2310010070</v>
      </c>
      <c r="C77" s="9" t="s">
        <v>146</v>
      </c>
      <c r="D77" s="10" t="s">
        <v>40</v>
      </c>
      <c r="E77" s="8"/>
      <c r="F77" s="12"/>
      <c r="G77" s="7"/>
      <c r="H77" s="7"/>
      <c r="I77" s="7"/>
      <c r="J77" s="14">
        <v>25</v>
      </c>
      <c r="K77" s="14">
        <v>6</v>
      </c>
      <c r="L77" s="14">
        <v>4</v>
      </c>
      <c r="M77" s="14">
        <v>10</v>
      </c>
      <c r="N77" s="7">
        <v>5</v>
      </c>
      <c r="O77" s="7">
        <v>0</v>
      </c>
      <c r="P77" s="14">
        <v>15</v>
      </c>
      <c r="Q77" s="7">
        <v>0</v>
      </c>
      <c r="R77" s="16">
        <f t="shared" si="0"/>
        <v>3</v>
      </c>
      <c r="S77" s="17">
        <f t="shared" si="3"/>
        <v>68</v>
      </c>
      <c r="T77" s="16" t="str">
        <f t="shared" si="4"/>
        <v>TB</v>
      </c>
      <c r="U77" s="18" t="s">
        <v>220</v>
      </c>
      <c r="V77" s="19" t="s">
        <v>186</v>
      </c>
      <c r="W77" s="20"/>
    </row>
    <row r="78" spans="1:23" s="1" customFormat="1" ht="26.25" customHeight="1">
      <c r="A78" s="134">
        <v>71</v>
      </c>
      <c r="B78" s="13">
        <v>2310010071</v>
      </c>
      <c r="C78" s="9" t="s">
        <v>147</v>
      </c>
      <c r="D78" s="10" t="s">
        <v>40</v>
      </c>
      <c r="E78" s="8"/>
      <c r="F78" s="12"/>
      <c r="G78" s="7"/>
      <c r="H78" s="7"/>
      <c r="I78" s="7"/>
      <c r="J78" s="14">
        <v>25</v>
      </c>
      <c r="K78" s="14">
        <v>7</v>
      </c>
      <c r="L78" s="14">
        <v>4</v>
      </c>
      <c r="M78" s="14">
        <v>10</v>
      </c>
      <c r="N78" s="7">
        <v>5</v>
      </c>
      <c r="O78" s="7">
        <v>0</v>
      </c>
      <c r="P78" s="14">
        <v>15</v>
      </c>
      <c r="Q78" s="7">
        <v>0</v>
      </c>
      <c r="R78" s="16">
        <f t="shared" si="0"/>
        <v>3</v>
      </c>
      <c r="S78" s="17">
        <f t="shared" si="3"/>
        <v>69</v>
      </c>
      <c r="T78" s="16" t="str">
        <f t="shared" si="4"/>
        <v>TB</v>
      </c>
      <c r="U78" s="18" t="s">
        <v>264</v>
      </c>
      <c r="V78" s="19" t="s">
        <v>186</v>
      </c>
      <c r="W78" s="20"/>
    </row>
    <row r="79" spans="1:23" s="1" customFormat="1" ht="26.25" customHeight="1">
      <c r="A79" s="161">
        <v>72</v>
      </c>
      <c r="B79" s="13">
        <v>2310010072</v>
      </c>
      <c r="C79" s="9" t="s">
        <v>72</v>
      </c>
      <c r="D79" s="10" t="s">
        <v>78</v>
      </c>
      <c r="E79" s="8"/>
      <c r="F79" s="12"/>
      <c r="G79" s="7"/>
      <c r="H79" s="7"/>
      <c r="I79" s="7"/>
      <c r="J79" s="14">
        <v>25</v>
      </c>
      <c r="K79" s="14">
        <v>7</v>
      </c>
      <c r="L79" s="14">
        <v>8</v>
      </c>
      <c r="M79" s="14">
        <v>10</v>
      </c>
      <c r="N79" s="7">
        <v>5</v>
      </c>
      <c r="O79" s="7">
        <v>0</v>
      </c>
      <c r="P79" s="14">
        <v>15</v>
      </c>
      <c r="Q79" s="7">
        <v>0</v>
      </c>
      <c r="R79" s="16">
        <f t="shared" si="0"/>
        <v>3</v>
      </c>
      <c r="S79" s="17">
        <f t="shared" si="3"/>
        <v>73</v>
      </c>
      <c r="T79" s="16" t="str">
        <f t="shared" si="4"/>
        <v>Khá</v>
      </c>
      <c r="U79" s="18" t="s">
        <v>220</v>
      </c>
      <c r="V79" s="19" t="s">
        <v>186</v>
      </c>
      <c r="W79" s="20"/>
    </row>
    <row r="80" spans="1:23" s="1" customFormat="1" ht="26.25" customHeight="1">
      <c r="A80" s="134">
        <v>73</v>
      </c>
      <c r="B80" s="13">
        <v>2310010073</v>
      </c>
      <c r="C80" s="9" t="s">
        <v>835</v>
      </c>
      <c r="D80" s="10" t="s">
        <v>55</v>
      </c>
      <c r="E80" s="8"/>
      <c r="F80" s="12"/>
      <c r="G80" s="7"/>
      <c r="H80" s="7"/>
      <c r="I80" s="7"/>
      <c r="J80" s="14">
        <v>25</v>
      </c>
      <c r="K80" s="14">
        <v>4</v>
      </c>
      <c r="L80" s="14">
        <v>4</v>
      </c>
      <c r="M80" s="14">
        <v>10</v>
      </c>
      <c r="N80" s="7">
        <v>5</v>
      </c>
      <c r="O80" s="7">
        <v>0</v>
      </c>
      <c r="P80" s="14">
        <v>15</v>
      </c>
      <c r="Q80" s="7">
        <v>0</v>
      </c>
      <c r="R80" s="16">
        <f t="shared" si="0"/>
        <v>0</v>
      </c>
      <c r="S80" s="17">
        <f t="shared" si="3"/>
        <v>63</v>
      </c>
      <c r="T80" s="16" t="str">
        <f t="shared" si="4"/>
        <v>TB</v>
      </c>
      <c r="U80" s="18" t="s">
        <v>863</v>
      </c>
      <c r="V80" s="19" t="s">
        <v>189</v>
      </c>
      <c r="W80" s="20"/>
    </row>
    <row r="81" spans="1:23" s="1" customFormat="1" ht="26.25" customHeight="1">
      <c r="A81" s="161">
        <v>74</v>
      </c>
      <c r="B81" s="13">
        <v>2310010074</v>
      </c>
      <c r="C81" s="9" t="s">
        <v>836</v>
      </c>
      <c r="D81" s="10" t="s">
        <v>148</v>
      </c>
      <c r="E81" s="8"/>
      <c r="F81" s="12"/>
      <c r="G81" s="7"/>
      <c r="H81" s="7"/>
      <c r="I81" s="7"/>
      <c r="J81" s="14">
        <v>25</v>
      </c>
      <c r="K81" s="14">
        <v>6</v>
      </c>
      <c r="L81" s="14">
        <v>4</v>
      </c>
      <c r="M81" s="14">
        <v>10</v>
      </c>
      <c r="N81" s="7">
        <v>5</v>
      </c>
      <c r="O81" s="7">
        <v>0</v>
      </c>
      <c r="P81" s="14">
        <v>15</v>
      </c>
      <c r="Q81" s="7">
        <v>0</v>
      </c>
      <c r="R81" s="16">
        <f t="shared" si="0"/>
        <v>0</v>
      </c>
      <c r="S81" s="17">
        <f t="shared" si="3"/>
        <v>65</v>
      </c>
      <c r="T81" s="16" t="str">
        <f t="shared" si="4"/>
        <v>TB</v>
      </c>
      <c r="U81" s="18" t="s">
        <v>864</v>
      </c>
      <c r="V81" s="19" t="s">
        <v>189</v>
      </c>
      <c r="W81" s="20"/>
    </row>
    <row r="82" spans="1:23" s="1" customFormat="1" ht="26.25" customHeight="1">
      <c r="A82" s="134">
        <v>75</v>
      </c>
      <c r="B82" s="13">
        <v>2310010075</v>
      </c>
      <c r="C82" s="9" t="s">
        <v>149</v>
      </c>
      <c r="D82" s="10" t="s">
        <v>52</v>
      </c>
      <c r="E82" s="8"/>
      <c r="F82" s="12"/>
      <c r="G82" s="7"/>
      <c r="H82" s="7"/>
      <c r="I82" s="7"/>
      <c r="J82" s="14">
        <v>25</v>
      </c>
      <c r="K82" s="14">
        <v>6</v>
      </c>
      <c r="L82" s="14">
        <v>4</v>
      </c>
      <c r="M82" s="14">
        <v>10</v>
      </c>
      <c r="N82" s="7">
        <v>5</v>
      </c>
      <c r="O82" s="7">
        <v>0</v>
      </c>
      <c r="P82" s="14">
        <v>15</v>
      </c>
      <c r="Q82" s="7">
        <v>0</v>
      </c>
      <c r="R82" s="16">
        <f t="shared" si="0"/>
        <v>0</v>
      </c>
      <c r="S82" s="17">
        <f t="shared" si="3"/>
        <v>65</v>
      </c>
      <c r="T82" s="16" t="str">
        <f t="shared" si="4"/>
        <v>TB</v>
      </c>
      <c r="U82" s="18" t="s">
        <v>312</v>
      </c>
      <c r="V82" s="19" t="s">
        <v>189</v>
      </c>
      <c r="W82" s="20"/>
    </row>
    <row r="83" spans="1:23" s="150" customFormat="1" ht="26.25" customHeight="1">
      <c r="A83" s="161">
        <v>76</v>
      </c>
      <c r="B83" s="140">
        <v>2310010076</v>
      </c>
      <c r="C83" s="136" t="s">
        <v>328</v>
      </c>
      <c r="D83" s="137" t="s">
        <v>837</v>
      </c>
      <c r="E83" s="135"/>
      <c r="F83" s="139"/>
      <c r="G83" s="134"/>
      <c r="H83" s="134"/>
      <c r="I83" s="134"/>
      <c r="J83" s="141"/>
      <c r="K83" s="141"/>
      <c r="L83" s="141"/>
      <c r="M83" s="141"/>
      <c r="N83" s="134"/>
      <c r="O83" s="134"/>
      <c r="P83" s="141"/>
      <c r="Q83" s="134"/>
      <c r="R83" s="143"/>
      <c r="S83" s="144"/>
      <c r="T83" s="143"/>
      <c r="U83" s="145" t="s">
        <v>376</v>
      </c>
      <c r="V83" s="146" t="s">
        <v>189</v>
      </c>
      <c r="W83" s="147"/>
    </row>
    <row r="84" spans="1:23" s="1" customFormat="1" ht="26.25" customHeight="1">
      <c r="A84" s="134">
        <v>77</v>
      </c>
      <c r="B84" s="13">
        <v>2310010077</v>
      </c>
      <c r="C84" s="9" t="s">
        <v>150</v>
      </c>
      <c r="D84" s="10" t="s">
        <v>79</v>
      </c>
      <c r="E84" s="8"/>
      <c r="F84" s="12"/>
      <c r="G84" s="7"/>
      <c r="H84" s="7"/>
      <c r="I84" s="7"/>
      <c r="J84" s="14">
        <v>25</v>
      </c>
      <c r="K84" s="14">
        <v>7</v>
      </c>
      <c r="L84" s="14">
        <v>4</v>
      </c>
      <c r="M84" s="14">
        <v>10</v>
      </c>
      <c r="N84" s="7">
        <v>5</v>
      </c>
      <c r="O84" s="7">
        <v>0</v>
      </c>
      <c r="P84" s="14">
        <v>15</v>
      </c>
      <c r="Q84" s="7">
        <v>0</v>
      </c>
      <c r="R84" s="16">
        <f t="shared" si="0"/>
        <v>0</v>
      </c>
      <c r="S84" s="17">
        <f t="shared" si="3"/>
        <v>66</v>
      </c>
      <c r="T84" s="16" t="str">
        <f t="shared" si="4"/>
        <v>TB</v>
      </c>
      <c r="U84" s="18" t="s">
        <v>865</v>
      </c>
      <c r="V84" s="19" t="s">
        <v>189</v>
      </c>
      <c r="W84" s="20"/>
    </row>
    <row r="85" spans="1:23" s="1" customFormat="1" ht="26.25" customHeight="1">
      <c r="A85" s="161">
        <v>78</v>
      </c>
      <c r="B85" s="13">
        <v>2310010078</v>
      </c>
      <c r="C85" s="9" t="s">
        <v>151</v>
      </c>
      <c r="D85" s="10" t="s">
        <v>53</v>
      </c>
      <c r="E85" s="8"/>
      <c r="F85" s="12"/>
      <c r="G85" s="7"/>
      <c r="H85" s="7"/>
      <c r="I85" s="7"/>
      <c r="J85" s="14">
        <v>25</v>
      </c>
      <c r="K85" s="14">
        <v>7</v>
      </c>
      <c r="L85" s="14">
        <v>4</v>
      </c>
      <c r="M85" s="14">
        <v>10</v>
      </c>
      <c r="N85" s="7">
        <v>5</v>
      </c>
      <c r="O85" s="7">
        <v>0</v>
      </c>
      <c r="P85" s="14">
        <v>15</v>
      </c>
      <c r="Q85" s="7">
        <v>0</v>
      </c>
      <c r="R85" s="16">
        <f t="shared" si="0"/>
        <v>1</v>
      </c>
      <c r="S85" s="17">
        <f t="shared" si="3"/>
        <v>67</v>
      </c>
      <c r="T85" s="16" t="str">
        <f t="shared" si="4"/>
        <v>TB</v>
      </c>
      <c r="U85" s="18" t="s">
        <v>208</v>
      </c>
      <c r="V85" s="19" t="s">
        <v>182</v>
      </c>
      <c r="W85" s="20"/>
    </row>
    <row r="86" spans="1:23" s="1" customFormat="1" ht="26.25" customHeight="1">
      <c r="A86" s="134">
        <v>79</v>
      </c>
      <c r="B86" s="13">
        <v>2310010079</v>
      </c>
      <c r="C86" s="9" t="s">
        <v>152</v>
      </c>
      <c r="D86" s="10" t="s">
        <v>53</v>
      </c>
      <c r="E86" s="8"/>
      <c r="F86" s="12"/>
      <c r="G86" s="7"/>
      <c r="H86" s="7"/>
      <c r="I86" s="7"/>
      <c r="J86" s="14">
        <v>25</v>
      </c>
      <c r="K86" s="14">
        <v>7</v>
      </c>
      <c r="L86" s="14">
        <v>4</v>
      </c>
      <c r="M86" s="14">
        <v>10</v>
      </c>
      <c r="N86" s="7">
        <v>5</v>
      </c>
      <c r="O86" s="7">
        <v>0</v>
      </c>
      <c r="P86" s="14">
        <v>15</v>
      </c>
      <c r="Q86" s="7">
        <v>0</v>
      </c>
      <c r="R86" s="16">
        <f t="shared" si="0"/>
        <v>3</v>
      </c>
      <c r="S86" s="17">
        <f t="shared" si="3"/>
        <v>69</v>
      </c>
      <c r="T86" s="16" t="str">
        <f t="shared" si="4"/>
        <v>TB</v>
      </c>
      <c r="U86" s="18" t="s">
        <v>217</v>
      </c>
      <c r="V86" s="19" t="s">
        <v>186</v>
      </c>
      <c r="W86" s="20"/>
    </row>
    <row r="87" spans="1:23" s="1" customFormat="1" ht="26.25" customHeight="1">
      <c r="A87" s="161">
        <v>80</v>
      </c>
      <c r="B87" s="13">
        <v>2310010080</v>
      </c>
      <c r="C87" s="9" t="s">
        <v>153</v>
      </c>
      <c r="D87" s="10" t="s">
        <v>68</v>
      </c>
      <c r="E87" s="8"/>
      <c r="F87" s="12"/>
      <c r="G87" s="7"/>
      <c r="H87" s="7"/>
      <c r="I87" s="7"/>
      <c r="J87" s="14">
        <v>25</v>
      </c>
      <c r="K87" s="14">
        <v>6</v>
      </c>
      <c r="L87" s="14">
        <v>4</v>
      </c>
      <c r="M87" s="14">
        <v>10</v>
      </c>
      <c r="N87" s="7">
        <v>5</v>
      </c>
      <c r="O87" s="7">
        <v>0</v>
      </c>
      <c r="P87" s="14">
        <v>15</v>
      </c>
      <c r="Q87" s="7">
        <v>0</v>
      </c>
      <c r="R87" s="16">
        <f t="shared" si="0"/>
        <v>0</v>
      </c>
      <c r="S87" s="17">
        <f t="shared" si="3"/>
        <v>65</v>
      </c>
      <c r="T87" s="16" t="str">
        <f t="shared" si="4"/>
        <v>TB</v>
      </c>
      <c r="U87" s="18" t="s">
        <v>855</v>
      </c>
      <c r="V87" s="19" t="s">
        <v>189</v>
      </c>
      <c r="W87" s="20"/>
    </row>
    <row r="88" spans="1:23" s="1" customFormat="1" ht="26.25" customHeight="1">
      <c r="A88" s="134">
        <v>81</v>
      </c>
      <c r="B88" s="13">
        <v>2310010081</v>
      </c>
      <c r="C88" s="9" t="s">
        <v>154</v>
      </c>
      <c r="D88" s="10" t="s">
        <v>37</v>
      </c>
      <c r="E88" s="8"/>
      <c r="F88" s="12"/>
      <c r="G88" s="7"/>
      <c r="H88" s="7"/>
      <c r="I88" s="7"/>
      <c r="J88" s="14">
        <v>25</v>
      </c>
      <c r="K88" s="14">
        <v>6</v>
      </c>
      <c r="L88" s="14">
        <v>8</v>
      </c>
      <c r="M88" s="14">
        <v>10</v>
      </c>
      <c r="N88" s="7">
        <v>5</v>
      </c>
      <c r="O88" s="7">
        <v>0</v>
      </c>
      <c r="P88" s="14">
        <v>15</v>
      </c>
      <c r="Q88" s="7">
        <v>0</v>
      </c>
      <c r="R88" s="16">
        <f t="shared" si="0"/>
        <v>0</v>
      </c>
      <c r="S88" s="17">
        <f t="shared" si="3"/>
        <v>69</v>
      </c>
      <c r="T88" s="16" t="str">
        <f t="shared" si="4"/>
        <v>TB</v>
      </c>
      <c r="U88" s="18" t="s">
        <v>866</v>
      </c>
      <c r="V88" s="19" t="s">
        <v>189</v>
      </c>
      <c r="W88" s="20"/>
    </row>
    <row r="89" spans="1:23" s="1" customFormat="1" ht="26.25" customHeight="1">
      <c r="A89" s="161">
        <v>82</v>
      </c>
      <c r="B89" s="13">
        <v>2310010082</v>
      </c>
      <c r="C89" s="9" t="s">
        <v>309</v>
      </c>
      <c r="D89" s="10" t="s">
        <v>37</v>
      </c>
      <c r="E89" s="8"/>
      <c r="F89" s="12"/>
      <c r="G89" s="7"/>
      <c r="H89" s="7"/>
      <c r="I89" s="7"/>
      <c r="J89" s="14">
        <v>25</v>
      </c>
      <c r="K89" s="14">
        <v>7</v>
      </c>
      <c r="L89" s="14">
        <v>4</v>
      </c>
      <c r="M89" s="14">
        <v>10</v>
      </c>
      <c r="N89" s="7">
        <v>5</v>
      </c>
      <c r="O89" s="7">
        <v>0</v>
      </c>
      <c r="P89" s="14">
        <v>15</v>
      </c>
      <c r="Q89" s="7">
        <v>0</v>
      </c>
      <c r="R89" s="16">
        <f t="shared" si="0"/>
        <v>3</v>
      </c>
      <c r="S89" s="17">
        <f t="shared" si="3"/>
        <v>69</v>
      </c>
      <c r="T89" s="16" t="str">
        <f t="shared" si="4"/>
        <v>TB</v>
      </c>
      <c r="U89" s="18" t="s">
        <v>217</v>
      </c>
      <c r="V89" s="19" t="s">
        <v>186</v>
      </c>
      <c r="W89" s="20"/>
    </row>
    <row r="90" spans="1:23" s="150" customFormat="1" ht="26.25" customHeight="1">
      <c r="A90" s="134">
        <v>83</v>
      </c>
      <c r="B90" s="150">
        <v>2310010083</v>
      </c>
      <c r="C90" s="136" t="s">
        <v>838</v>
      </c>
      <c r="D90" s="137" t="s">
        <v>314</v>
      </c>
      <c r="E90" s="135"/>
      <c r="F90" s="139"/>
      <c r="G90" s="134"/>
      <c r="H90" s="134"/>
      <c r="I90" s="134"/>
      <c r="J90" s="141"/>
      <c r="K90" s="141"/>
      <c r="L90" s="141"/>
      <c r="M90" s="141"/>
      <c r="N90" s="134"/>
      <c r="O90" s="134"/>
      <c r="P90" s="141"/>
      <c r="Q90" s="134"/>
      <c r="R90" s="143"/>
      <c r="S90" s="144"/>
      <c r="T90" s="143"/>
      <c r="U90" s="145" t="s">
        <v>376</v>
      </c>
      <c r="V90" s="146" t="s">
        <v>189</v>
      </c>
      <c r="W90" s="147"/>
    </row>
    <row r="91" spans="1:23" s="1" customFormat="1" ht="26.25" customHeight="1">
      <c r="A91" s="161">
        <v>84</v>
      </c>
      <c r="B91" s="13">
        <v>2310010084</v>
      </c>
      <c r="C91" s="9" t="s">
        <v>839</v>
      </c>
      <c r="D91" s="10" t="s">
        <v>155</v>
      </c>
      <c r="E91" s="8" t="s">
        <v>156</v>
      </c>
      <c r="F91" s="12"/>
      <c r="G91" s="7"/>
      <c r="H91" s="7"/>
      <c r="I91" s="7"/>
      <c r="J91" s="14">
        <v>25</v>
      </c>
      <c r="K91" s="14">
        <v>7</v>
      </c>
      <c r="L91" s="14">
        <v>8</v>
      </c>
      <c r="M91" s="14">
        <v>10</v>
      </c>
      <c r="N91" s="7">
        <v>10</v>
      </c>
      <c r="O91" s="7">
        <v>0</v>
      </c>
      <c r="P91" s="14">
        <v>15</v>
      </c>
      <c r="Q91" s="7">
        <v>0</v>
      </c>
      <c r="R91" s="16">
        <f t="shared" si="0"/>
        <v>3</v>
      </c>
      <c r="S91" s="17">
        <f t="shared" si="3"/>
        <v>78</v>
      </c>
      <c r="T91" s="16" t="str">
        <f t="shared" si="4"/>
        <v>Khá</v>
      </c>
      <c r="U91" s="18" t="s">
        <v>252</v>
      </c>
      <c r="V91" s="19" t="s">
        <v>186</v>
      </c>
      <c r="W91" s="20"/>
    </row>
    <row r="92" spans="1:23" s="150" customFormat="1" ht="26.25" customHeight="1">
      <c r="A92" s="134">
        <v>85</v>
      </c>
      <c r="B92" s="150">
        <v>2310010085</v>
      </c>
      <c r="C92" s="136" t="s">
        <v>833</v>
      </c>
      <c r="D92" s="137" t="s">
        <v>155</v>
      </c>
      <c r="E92" s="135"/>
      <c r="F92" s="139"/>
      <c r="G92" s="134"/>
      <c r="H92" s="134"/>
      <c r="I92" s="134"/>
      <c r="J92" s="141"/>
      <c r="K92" s="141"/>
      <c r="L92" s="141"/>
      <c r="M92" s="141"/>
      <c r="N92" s="134"/>
      <c r="O92" s="134"/>
      <c r="P92" s="141"/>
      <c r="Q92" s="134"/>
      <c r="R92" s="143"/>
      <c r="S92" s="144"/>
      <c r="T92" s="143"/>
      <c r="U92" s="145" t="s">
        <v>376</v>
      </c>
      <c r="V92" s="146" t="s">
        <v>189</v>
      </c>
      <c r="W92" s="147"/>
    </row>
    <row r="93" spans="1:23" s="1" customFormat="1" ht="26.25" customHeight="1">
      <c r="A93" s="161">
        <v>86</v>
      </c>
      <c r="B93" s="13">
        <v>2310010086</v>
      </c>
      <c r="C93" s="9" t="s">
        <v>67</v>
      </c>
      <c r="D93" s="10" t="s">
        <v>157</v>
      </c>
      <c r="E93" s="8"/>
      <c r="F93" s="12"/>
      <c r="G93" s="7"/>
      <c r="H93" s="7"/>
      <c r="I93" s="7"/>
      <c r="J93" s="14">
        <v>25</v>
      </c>
      <c r="K93" s="14">
        <v>1</v>
      </c>
      <c r="L93" s="14">
        <v>4</v>
      </c>
      <c r="M93" s="14">
        <v>10</v>
      </c>
      <c r="N93" s="7">
        <v>5</v>
      </c>
      <c r="O93" s="7">
        <v>0</v>
      </c>
      <c r="P93" s="14">
        <v>15</v>
      </c>
      <c r="Q93" s="7">
        <v>0</v>
      </c>
      <c r="R93" s="16">
        <f t="shared" si="0"/>
        <v>0</v>
      </c>
      <c r="S93" s="17">
        <f t="shared" si="3"/>
        <v>60</v>
      </c>
      <c r="T93" s="16" t="str">
        <f t="shared" si="4"/>
        <v>TB</v>
      </c>
      <c r="U93" s="18" t="s">
        <v>376</v>
      </c>
      <c r="V93" s="19" t="s">
        <v>189</v>
      </c>
      <c r="W93" s="20"/>
    </row>
    <row r="94" spans="1:23" s="1" customFormat="1" ht="26.25" customHeight="1">
      <c r="A94" s="134">
        <v>87</v>
      </c>
      <c r="B94" s="13">
        <v>2310010087</v>
      </c>
      <c r="C94" s="9" t="s">
        <v>158</v>
      </c>
      <c r="D94" s="10" t="s">
        <v>35</v>
      </c>
      <c r="E94" s="8"/>
      <c r="F94" s="12"/>
      <c r="G94" s="7"/>
      <c r="H94" s="7"/>
      <c r="I94" s="7"/>
      <c r="J94" s="14">
        <v>25</v>
      </c>
      <c r="K94" s="14">
        <v>1</v>
      </c>
      <c r="L94" s="14">
        <v>4</v>
      </c>
      <c r="M94" s="14">
        <v>10</v>
      </c>
      <c r="N94" s="7">
        <v>5</v>
      </c>
      <c r="O94" s="7">
        <v>0</v>
      </c>
      <c r="P94" s="14">
        <v>15</v>
      </c>
      <c r="Q94" s="7">
        <v>0</v>
      </c>
      <c r="R94" s="16">
        <f t="shared" si="0"/>
        <v>3</v>
      </c>
      <c r="S94" s="17">
        <f t="shared" si="3"/>
        <v>63</v>
      </c>
      <c r="T94" s="16" t="str">
        <f t="shared" si="4"/>
        <v>TB</v>
      </c>
      <c r="U94" s="18" t="s">
        <v>867</v>
      </c>
      <c r="V94" s="19" t="s">
        <v>186</v>
      </c>
      <c r="W94" s="20"/>
    </row>
    <row r="95" spans="1:23" s="1" customFormat="1" ht="26.25" customHeight="1">
      <c r="A95" s="161">
        <v>88</v>
      </c>
      <c r="B95" s="13">
        <v>2310010088</v>
      </c>
      <c r="C95" s="9" t="s">
        <v>159</v>
      </c>
      <c r="D95" s="10" t="s">
        <v>30</v>
      </c>
      <c r="E95" s="8"/>
      <c r="F95" s="12"/>
      <c r="G95" s="7"/>
      <c r="H95" s="7"/>
      <c r="I95" s="7"/>
      <c r="J95" s="14">
        <v>25</v>
      </c>
      <c r="K95" s="14">
        <v>7</v>
      </c>
      <c r="L95" s="14">
        <v>8</v>
      </c>
      <c r="M95" s="14">
        <v>10</v>
      </c>
      <c r="N95" s="7">
        <v>5</v>
      </c>
      <c r="O95" s="7">
        <v>0</v>
      </c>
      <c r="P95" s="14">
        <v>15</v>
      </c>
      <c r="Q95" s="7">
        <v>0</v>
      </c>
      <c r="R95" s="16">
        <f t="shared" si="0"/>
        <v>4</v>
      </c>
      <c r="S95" s="17">
        <f t="shared" si="3"/>
        <v>74</v>
      </c>
      <c r="T95" s="16" t="str">
        <f t="shared" si="4"/>
        <v>Khá</v>
      </c>
      <c r="U95" s="18" t="s">
        <v>323</v>
      </c>
      <c r="V95" s="19" t="s">
        <v>273</v>
      </c>
      <c r="W95" s="20"/>
    </row>
    <row r="96" spans="1:23" s="1" customFormat="1" ht="26.25" customHeight="1">
      <c r="A96" s="134">
        <v>89</v>
      </c>
      <c r="B96" s="13">
        <v>2310010089</v>
      </c>
      <c r="C96" s="9" t="s">
        <v>160</v>
      </c>
      <c r="D96" s="10" t="s">
        <v>30</v>
      </c>
      <c r="E96" s="8"/>
      <c r="F96" s="12"/>
      <c r="G96" s="7"/>
      <c r="H96" s="7"/>
      <c r="I96" s="7"/>
      <c r="J96" s="14">
        <v>25</v>
      </c>
      <c r="K96" s="14">
        <v>7</v>
      </c>
      <c r="L96" s="14">
        <v>8</v>
      </c>
      <c r="M96" s="14">
        <v>10</v>
      </c>
      <c r="N96" s="7">
        <v>5</v>
      </c>
      <c r="O96" s="7">
        <v>0</v>
      </c>
      <c r="P96" s="14">
        <v>15</v>
      </c>
      <c r="Q96" s="7">
        <v>0</v>
      </c>
      <c r="R96" s="16">
        <f t="shared" si="0"/>
        <v>0</v>
      </c>
      <c r="S96" s="17">
        <f t="shared" si="3"/>
        <v>70</v>
      </c>
      <c r="T96" s="16" t="str">
        <f t="shared" si="4"/>
        <v>Khá</v>
      </c>
      <c r="U96" s="18" t="s">
        <v>325</v>
      </c>
      <c r="V96" s="19" t="s">
        <v>189</v>
      </c>
      <c r="W96" s="20"/>
    </row>
    <row r="97" spans="1:23" s="1" customFormat="1" ht="26.25" customHeight="1">
      <c r="A97" s="161">
        <v>90</v>
      </c>
      <c r="B97" s="13">
        <v>2310010090</v>
      </c>
      <c r="C97" s="9" t="s">
        <v>161</v>
      </c>
      <c r="D97" s="10" t="s">
        <v>30</v>
      </c>
      <c r="E97" s="8"/>
      <c r="F97" s="12"/>
      <c r="G97" s="7"/>
      <c r="H97" s="7"/>
      <c r="I97" s="7"/>
      <c r="J97" s="14">
        <v>25</v>
      </c>
      <c r="K97" s="14">
        <v>7</v>
      </c>
      <c r="L97" s="14">
        <v>8</v>
      </c>
      <c r="M97" s="14">
        <v>10</v>
      </c>
      <c r="N97" s="7">
        <v>5</v>
      </c>
      <c r="O97" s="7">
        <v>10</v>
      </c>
      <c r="P97" s="14">
        <v>15</v>
      </c>
      <c r="Q97" s="7">
        <v>10</v>
      </c>
      <c r="R97" s="16">
        <f t="shared" si="0"/>
        <v>3</v>
      </c>
      <c r="S97" s="17">
        <f t="shared" si="3"/>
        <v>93</v>
      </c>
      <c r="T97" s="16" t="str">
        <f t="shared" si="4"/>
        <v>Xuất sắc</v>
      </c>
      <c r="U97" s="18" t="s">
        <v>195</v>
      </c>
      <c r="V97" s="19" t="s">
        <v>186</v>
      </c>
      <c r="W97" s="20"/>
    </row>
    <row r="98" spans="1:23" s="1" customFormat="1" ht="26.25" customHeight="1">
      <c r="A98" s="134">
        <v>91</v>
      </c>
      <c r="B98" s="13">
        <v>2310010091</v>
      </c>
      <c r="C98" s="21" t="s">
        <v>840</v>
      </c>
      <c r="D98" s="22" t="s">
        <v>30</v>
      </c>
      <c r="E98" s="8"/>
      <c r="F98" s="12"/>
      <c r="G98" s="7"/>
      <c r="H98" s="7"/>
      <c r="I98" s="7"/>
      <c r="J98" s="14">
        <v>25</v>
      </c>
      <c r="K98" s="14">
        <v>7</v>
      </c>
      <c r="L98" s="14">
        <v>8</v>
      </c>
      <c r="M98" s="14">
        <v>10</v>
      </c>
      <c r="N98" s="7">
        <v>5</v>
      </c>
      <c r="O98" s="7">
        <v>0</v>
      </c>
      <c r="P98" s="14">
        <v>15</v>
      </c>
      <c r="Q98" s="7">
        <v>0</v>
      </c>
      <c r="R98" s="16">
        <f t="shared" si="0"/>
        <v>3</v>
      </c>
      <c r="S98" s="17">
        <f t="shared" si="3"/>
        <v>73</v>
      </c>
      <c r="T98" s="16" t="str">
        <f t="shared" si="4"/>
        <v>Khá</v>
      </c>
      <c r="U98" s="18" t="s">
        <v>252</v>
      </c>
      <c r="V98" s="19" t="s">
        <v>186</v>
      </c>
      <c r="W98" s="20"/>
    </row>
    <row r="99" spans="1:23" s="150" customFormat="1" ht="26.25" customHeight="1">
      <c r="A99" s="161">
        <v>92</v>
      </c>
      <c r="B99" s="140">
        <v>2310010092</v>
      </c>
      <c r="C99" s="148" t="s">
        <v>841</v>
      </c>
      <c r="D99" s="149" t="s">
        <v>327</v>
      </c>
      <c r="E99" s="135"/>
      <c r="F99" s="139"/>
      <c r="G99" s="134"/>
      <c r="H99" s="134"/>
      <c r="I99" s="134"/>
      <c r="J99" s="141"/>
      <c r="K99" s="141"/>
      <c r="L99" s="141"/>
      <c r="M99" s="141"/>
      <c r="N99" s="134"/>
      <c r="O99" s="134"/>
      <c r="P99" s="141"/>
      <c r="Q99" s="134"/>
      <c r="R99" s="143"/>
      <c r="S99" s="144"/>
      <c r="T99" s="143"/>
      <c r="U99" s="145" t="s">
        <v>376</v>
      </c>
      <c r="V99" s="146" t="s">
        <v>189</v>
      </c>
      <c r="W99" s="147"/>
    </row>
    <row r="100" spans="1:23" s="1" customFormat="1" ht="26.25" customHeight="1">
      <c r="A100" s="134">
        <v>93</v>
      </c>
      <c r="B100" s="13">
        <v>2310010093</v>
      </c>
      <c r="C100" s="21" t="s">
        <v>162</v>
      </c>
      <c r="D100" s="22" t="s">
        <v>699</v>
      </c>
      <c r="E100" s="8"/>
      <c r="F100" s="12"/>
      <c r="G100" s="7"/>
      <c r="H100" s="7"/>
      <c r="I100" s="7"/>
      <c r="J100" s="14">
        <v>25</v>
      </c>
      <c r="K100" s="14">
        <v>4</v>
      </c>
      <c r="L100" s="14">
        <v>4</v>
      </c>
      <c r="M100" s="14">
        <v>10</v>
      </c>
      <c r="N100" s="7">
        <v>5</v>
      </c>
      <c r="O100" s="7">
        <v>0</v>
      </c>
      <c r="P100" s="14">
        <v>15</v>
      </c>
      <c r="Q100" s="7">
        <v>0</v>
      </c>
      <c r="R100" s="16">
        <f t="shared" si="0"/>
        <v>3</v>
      </c>
      <c r="S100" s="17">
        <f t="shared" si="3"/>
        <v>66</v>
      </c>
      <c r="T100" s="16" t="str">
        <f t="shared" si="4"/>
        <v>TB</v>
      </c>
      <c r="U100" s="18" t="s">
        <v>217</v>
      </c>
      <c r="V100" s="19" t="s">
        <v>186</v>
      </c>
      <c r="W100" s="20"/>
    </row>
    <row r="101" spans="1:23" s="1" customFormat="1" ht="26.25" customHeight="1">
      <c r="A101" s="161">
        <v>94</v>
      </c>
      <c r="B101" s="13">
        <v>2310010094</v>
      </c>
      <c r="C101" s="9" t="s">
        <v>163</v>
      </c>
      <c r="D101" s="10" t="s">
        <v>54</v>
      </c>
      <c r="E101" s="8"/>
      <c r="F101" s="12"/>
      <c r="G101" s="7"/>
      <c r="H101" s="7"/>
      <c r="I101" s="7"/>
      <c r="J101" s="14">
        <v>25</v>
      </c>
      <c r="K101" s="14">
        <v>5</v>
      </c>
      <c r="L101" s="14">
        <v>4</v>
      </c>
      <c r="M101" s="14">
        <v>10</v>
      </c>
      <c r="N101" s="7">
        <v>5</v>
      </c>
      <c r="O101" s="7">
        <v>0</v>
      </c>
      <c r="P101" s="14">
        <v>15</v>
      </c>
      <c r="Q101" s="7">
        <v>0</v>
      </c>
      <c r="R101" s="16">
        <f t="shared" si="0"/>
        <v>1</v>
      </c>
      <c r="S101" s="17">
        <f t="shared" si="3"/>
        <v>65</v>
      </c>
      <c r="T101" s="16" t="str">
        <f t="shared" si="4"/>
        <v>TB</v>
      </c>
      <c r="U101" s="18" t="s">
        <v>205</v>
      </c>
      <c r="V101" s="19" t="s">
        <v>182</v>
      </c>
      <c r="W101" s="20"/>
    </row>
    <row r="102" spans="1:23" s="1" customFormat="1" ht="26.25" customHeight="1">
      <c r="A102" s="134">
        <v>95</v>
      </c>
      <c r="B102" s="13">
        <v>2310010095</v>
      </c>
      <c r="C102" s="9" t="s">
        <v>592</v>
      </c>
      <c r="D102" s="10" t="s">
        <v>52</v>
      </c>
      <c r="E102" s="8"/>
      <c r="F102" s="12"/>
      <c r="G102" s="7"/>
      <c r="H102" s="7"/>
      <c r="I102" s="7"/>
      <c r="J102" s="14">
        <v>25</v>
      </c>
      <c r="K102" s="14">
        <v>4</v>
      </c>
      <c r="L102" s="14">
        <v>8</v>
      </c>
      <c r="M102" s="14">
        <v>10</v>
      </c>
      <c r="N102" s="7">
        <v>5</v>
      </c>
      <c r="O102" s="7">
        <v>5</v>
      </c>
      <c r="P102" s="14">
        <v>15</v>
      </c>
      <c r="Q102" s="7">
        <v>5</v>
      </c>
      <c r="R102" s="16">
        <f t="shared" si="0"/>
        <v>4</v>
      </c>
      <c r="S102" s="17">
        <f t="shared" si="3"/>
        <v>81</v>
      </c>
      <c r="T102" s="16" t="str">
        <f t="shared" si="4"/>
        <v>Tốt</v>
      </c>
      <c r="U102" s="18" t="s">
        <v>323</v>
      </c>
      <c r="V102" s="19" t="s">
        <v>273</v>
      </c>
      <c r="W102" s="20"/>
    </row>
    <row r="103" spans="1:23" s="1" customFormat="1" ht="26.25" customHeight="1">
      <c r="A103" s="161">
        <v>96</v>
      </c>
      <c r="B103" s="13">
        <v>2310010096</v>
      </c>
      <c r="C103" s="9" t="s">
        <v>164</v>
      </c>
      <c r="D103" s="10" t="s">
        <v>29</v>
      </c>
      <c r="E103" s="8"/>
      <c r="F103" s="12"/>
      <c r="G103" s="7"/>
      <c r="H103" s="7"/>
      <c r="I103" s="7"/>
      <c r="J103" s="14">
        <v>25</v>
      </c>
      <c r="K103" s="14">
        <v>1</v>
      </c>
      <c r="L103" s="14">
        <v>8</v>
      </c>
      <c r="M103" s="14">
        <v>10</v>
      </c>
      <c r="N103" s="7">
        <v>5</v>
      </c>
      <c r="O103" s="7">
        <v>0</v>
      </c>
      <c r="P103" s="14">
        <v>15</v>
      </c>
      <c r="Q103" s="7">
        <v>0</v>
      </c>
      <c r="R103" s="16">
        <f t="shared" si="0"/>
        <v>3</v>
      </c>
      <c r="S103" s="17">
        <f t="shared" si="3"/>
        <v>67</v>
      </c>
      <c r="T103" s="16" t="str">
        <f t="shared" si="4"/>
        <v>TB</v>
      </c>
      <c r="U103" s="18" t="s">
        <v>267</v>
      </c>
      <c r="V103" s="19" t="s">
        <v>186</v>
      </c>
      <c r="W103" s="20"/>
    </row>
    <row r="104" spans="1:23" s="1" customFormat="1" ht="26.25" customHeight="1">
      <c r="A104" s="134">
        <v>97</v>
      </c>
      <c r="B104" s="13">
        <v>2310010097</v>
      </c>
      <c r="C104" s="21" t="s">
        <v>842</v>
      </c>
      <c r="D104" s="22" t="s">
        <v>165</v>
      </c>
      <c r="E104" s="8"/>
      <c r="F104" s="12"/>
      <c r="G104" s="7"/>
      <c r="H104" s="7"/>
      <c r="I104" s="7"/>
      <c r="J104" s="14">
        <v>25</v>
      </c>
      <c r="K104" s="14">
        <v>1</v>
      </c>
      <c r="L104" s="14">
        <v>8</v>
      </c>
      <c r="M104" s="14">
        <v>10</v>
      </c>
      <c r="N104" s="7">
        <v>5</v>
      </c>
      <c r="O104" s="7">
        <v>0</v>
      </c>
      <c r="P104" s="14">
        <v>15</v>
      </c>
      <c r="Q104" s="7">
        <v>0</v>
      </c>
      <c r="R104" s="16">
        <f t="shared" si="0"/>
        <v>3</v>
      </c>
      <c r="S104" s="17">
        <f t="shared" si="3"/>
        <v>67</v>
      </c>
      <c r="T104" s="16" t="str">
        <f t="shared" si="4"/>
        <v>TB</v>
      </c>
      <c r="U104" s="18" t="s">
        <v>195</v>
      </c>
      <c r="V104" s="19" t="s">
        <v>186</v>
      </c>
      <c r="W104" s="20"/>
    </row>
    <row r="105" spans="1:23" s="1" customFormat="1" ht="26.25" customHeight="1">
      <c r="A105" s="161">
        <v>98</v>
      </c>
      <c r="B105" s="13">
        <v>2310010098</v>
      </c>
      <c r="C105" s="9" t="s">
        <v>166</v>
      </c>
      <c r="D105" s="10" t="s">
        <v>481</v>
      </c>
      <c r="E105" s="8"/>
      <c r="F105" s="12"/>
      <c r="G105" s="7"/>
      <c r="H105" s="7"/>
      <c r="I105" s="7"/>
      <c r="J105" s="14">
        <v>25</v>
      </c>
      <c r="K105" s="14">
        <v>1</v>
      </c>
      <c r="L105" s="14">
        <v>4</v>
      </c>
      <c r="M105" s="14">
        <v>10</v>
      </c>
      <c r="N105" s="7">
        <v>5</v>
      </c>
      <c r="O105" s="7">
        <v>0</v>
      </c>
      <c r="P105" s="14">
        <v>15</v>
      </c>
      <c r="Q105" s="7">
        <v>0</v>
      </c>
      <c r="R105" s="16">
        <f t="shared" si="0"/>
        <v>3</v>
      </c>
      <c r="S105" s="17">
        <f t="shared" si="3"/>
        <v>63</v>
      </c>
      <c r="T105" s="16" t="str">
        <f t="shared" si="4"/>
        <v>TB</v>
      </c>
      <c r="U105" s="18" t="s">
        <v>195</v>
      </c>
      <c r="V105" s="19" t="s">
        <v>186</v>
      </c>
      <c r="W105" s="20"/>
    </row>
    <row r="106" spans="1:23" s="1" customFormat="1" ht="26.25" customHeight="1">
      <c r="A106" s="134">
        <v>99</v>
      </c>
      <c r="B106" s="13">
        <v>2310010099</v>
      </c>
      <c r="C106" s="9" t="s">
        <v>167</v>
      </c>
      <c r="D106" s="10" t="s">
        <v>30</v>
      </c>
      <c r="E106" s="8"/>
      <c r="F106" s="12"/>
      <c r="G106" s="7"/>
      <c r="H106" s="7"/>
      <c r="I106" s="7"/>
      <c r="J106" s="14">
        <v>25</v>
      </c>
      <c r="K106" s="14">
        <v>1</v>
      </c>
      <c r="L106" s="14">
        <v>4</v>
      </c>
      <c r="M106" s="14">
        <v>10</v>
      </c>
      <c r="N106" s="7">
        <v>5</v>
      </c>
      <c r="O106" s="7">
        <v>0</v>
      </c>
      <c r="P106" s="14">
        <v>15</v>
      </c>
      <c r="Q106" s="7">
        <v>0</v>
      </c>
      <c r="R106" s="16">
        <f t="shared" si="0"/>
        <v>3</v>
      </c>
      <c r="S106" s="17">
        <f t="shared" si="3"/>
        <v>63</v>
      </c>
      <c r="T106" s="16" t="str">
        <f t="shared" si="4"/>
        <v>TB</v>
      </c>
      <c r="U106" s="18" t="s">
        <v>223</v>
      </c>
      <c r="V106" s="19" t="s">
        <v>186</v>
      </c>
      <c r="W106" s="20"/>
    </row>
    <row r="107" spans="1:23" s="1" customFormat="1" ht="26.25" customHeight="1">
      <c r="A107" s="161">
        <v>100</v>
      </c>
      <c r="B107" s="13">
        <v>2310010100</v>
      </c>
      <c r="C107" s="9" t="s">
        <v>843</v>
      </c>
      <c r="D107" s="10" t="s">
        <v>534</v>
      </c>
      <c r="E107" s="8"/>
      <c r="F107" s="12"/>
      <c r="G107" s="7"/>
      <c r="H107" s="7"/>
      <c r="I107" s="7"/>
      <c r="J107" s="14">
        <v>25</v>
      </c>
      <c r="K107" s="14">
        <v>4</v>
      </c>
      <c r="L107" s="14">
        <v>8</v>
      </c>
      <c r="M107" s="14">
        <v>10</v>
      </c>
      <c r="N107" s="7">
        <v>5</v>
      </c>
      <c r="O107" s="7">
        <v>0</v>
      </c>
      <c r="P107" s="14">
        <v>15</v>
      </c>
      <c r="Q107" s="7">
        <v>0</v>
      </c>
      <c r="R107" s="16">
        <f t="shared" si="0"/>
        <v>3</v>
      </c>
      <c r="S107" s="17">
        <f t="shared" si="3"/>
        <v>70</v>
      </c>
      <c r="T107" s="16" t="str">
        <f t="shared" si="4"/>
        <v>Khá</v>
      </c>
      <c r="U107" s="18" t="s">
        <v>267</v>
      </c>
      <c r="V107" s="19" t="s">
        <v>186</v>
      </c>
      <c r="W107" s="20"/>
    </row>
    <row r="108" spans="1:23" s="1" customFormat="1" ht="26.25" customHeight="1">
      <c r="A108" s="134">
        <v>101</v>
      </c>
      <c r="B108" s="13">
        <v>2310010101</v>
      </c>
      <c r="C108" s="9" t="s">
        <v>844</v>
      </c>
      <c r="D108" s="10" t="s">
        <v>47</v>
      </c>
      <c r="E108" s="8"/>
      <c r="F108" s="12"/>
      <c r="G108" s="7"/>
      <c r="H108" s="7"/>
      <c r="I108" s="7"/>
      <c r="J108" s="14">
        <v>25</v>
      </c>
      <c r="K108" s="14">
        <v>4</v>
      </c>
      <c r="L108" s="14">
        <v>8</v>
      </c>
      <c r="M108" s="14">
        <v>10</v>
      </c>
      <c r="N108" s="7">
        <v>5</v>
      </c>
      <c r="O108" s="7">
        <v>0</v>
      </c>
      <c r="P108" s="14">
        <v>15</v>
      </c>
      <c r="Q108" s="7">
        <v>10</v>
      </c>
      <c r="R108" s="16">
        <f>IF(V108="Xuất sắc",5,IF(V108="Giỏi",4,IF(V108="Khá",3,IF(V108="TB",1,0))))</f>
        <v>3</v>
      </c>
      <c r="S108" s="17">
        <f t="shared" si="3"/>
        <v>80</v>
      </c>
      <c r="T108" s="16" t="str">
        <f t="shared" si="4"/>
        <v>Tốt</v>
      </c>
      <c r="U108" s="18" t="s">
        <v>185</v>
      </c>
      <c r="V108" s="19" t="s">
        <v>186</v>
      </c>
      <c r="W108" s="20"/>
    </row>
    <row r="109" spans="1:23" s="1" customFormat="1" ht="26.25" customHeight="1">
      <c r="A109" s="161">
        <v>102</v>
      </c>
      <c r="B109" s="13">
        <v>2310010102</v>
      </c>
      <c r="C109" s="9" t="s">
        <v>169</v>
      </c>
      <c r="D109" s="10" t="s">
        <v>623</v>
      </c>
      <c r="E109" s="8"/>
      <c r="F109" s="12"/>
      <c r="G109" s="7"/>
      <c r="H109" s="7"/>
      <c r="I109" s="7"/>
      <c r="J109" s="14">
        <v>25</v>
      </c>
      <c r="K109" s="14">
        <v>4</v>
      </c>
      <c r="L109" s="14">
        <v>8</v>
      </c>
      <c r="M109" s="14">
        <v>10</v>
      </c>
      <c r="N109" s="7">
        <v>5</v>
      </c>
      <c r="O109" s="7">
        <v>0</v>
      </c>
      <c r="P109" s="14">
        <v>15</v>
      </c>
      <c r="Q109" s="7">
        <v>0</v>
      </c>
      <c r="R109" s="16">
        <f t="shared" si="0"/>
        <v>0</v>
      </c>
      <c r="S109" s="17">
        <f t="shared" si="3"/>
        <v>67</v>
      </c>
      <c r="T109" s="16" t="str">
        <f t="shared" si="4"/>
        <v>TB</v>
      </c>
      <c r="U109" s="18" t="s">
        <v>213</v>
      </c>
      <c r="V109" s="19" t="s">
        <v>189</v>
      </c>
      <c r="W109" s="20"/>
    </row>
    <row r="110" spans="1:23" s="1" customFormat="1" ht="26.25" customHeight="1">
      <c r="A110" s="134">
        <v>103</v>
      </c>
      <c r="B110" s="13">
        <v>2310010103</v>
      </c>
      <c r="C110" s="23" t="s">
        <v>170</v>
      </c>
      <c r="D110" s="24" t="s">
        <v>746</v>
      </c>
      <c r="E110" s="8"/>
      <c r="F110" s="12"/>
      <c r="G110" s="7"/>
      <c r="H110" s="7"/>
      <c r="I110" s="7"/>
      <c r="J110" s="14">
        <v>25</v>
      </c>
      <c r="K110" s="14">
        <v>7</v>
      </c>
      <c r="L110" s="14">
        <v>4</v>
      </c>
      <c r="M110" s="14">
        <v>10</v>
      </c>
      <c r="N110" s="7">
        <v>5</v>
      </c>
      <c r="O110" s="7">
        <v>0</v>
      </c>
      <c r="P110" s="14">
        <v>15</v>
      </c>
      <c r="Q110" s="7">
        <v>0</v>
      </c>
      <c r="R110" s="16">
        <f t="shared" si="0"/>
        <v>0</v>
      </c>
      <c r="S110" s="17">
        <f t="shared" si="3"/>
        <v>66</v>
      </c>
      <c r="T110" s="16" t="str">
        <f t="shared" si="4"/>
        <v>TB</v>
      </c>
      <c r="U110" s="18" t="s">
        <v>254</v>
      </c>
      <c r="V110" s="19" t="s">
        <v>189</v>
      </c>
      <c r="W110" s="20"/>
    </row>
    <row r="111" spans="1:23" s="1" customFormat="1" ht="26.25" customHeight="1">
      <c r="A111" s="161">
        <v>104</v>
      </c>
      <c r="B111" s="13">
        <v>2310010104</v>
      </c>
      <c r="C111" s="9" t="s">
        <v>845</v>
      </c>
      <c r="D111" s="10" t="s">
        <v>171</v>
      </c>
      <c r="E111" s="8"/>
      <c r="F111" s="12"/>
      <c r="G111" s="7"/>
      <c r="H111" s="7"/>
      <c r="I111" s="7"/>
      <c r="J111" s="14">
        <v>25</v>
      </c>
      <c r="K111" s="14">
        <v>4</v>
      </c>
      <c r="L111" s="14">
        <v>8</v>
      </c>
      <c r="M111" s="14">
        <v>10</v>
      </c>
      <c r="N111" s="7">
        <v>5</v>
      </c>
      <c r="O111" s="7">
        <v>0</v>
      </c>
      <c r="P111" s="14">
        <v>15</v>
      </c>
      <c r="Q111" s="7">
        <v>0</v>
      </c>
      <c r="R111" s="16">
        <f t="shared" si="0"/>
        <v>1</v>
      </c>
      <c r="S111" s="17">
        <f t="shared" si="3"/>
        <v>68</v>
      </c>
      <c r="T111" s="16" t="str">
        <f t="shared" si="4"/>
        <v>TB</v>
      </c>
      <c r="U111" s="18" t="s">
        <v>259</v>
      </c>
      <c r="V111" s="19" t="s">
        <v>182</v>
      </c>
      <c r="W111" s="20"/>
    </row>
    <row r="112" spans="1:23" s="1" customFormat="1" ht="26.25" customHeight="1">
      <c r="A112" s="134">
        <v>105</v>
      </c>
      <c r="B112" s="13">
        <v>2310010105</v>
      </c>
      <c r="C112" s="9" t="s">
        <v>846</v>
      </c>
      <c r="D112" s="10" t="s">
        <v>559</v>
      </c>
      <c r="E112" s="8"/>
      <c r="F112" s="12"/>
      <c r="G112" s="7"/>
      <c r="H112" s="7"/>
      <c r="I112" s="7"/>
      <c r="J112" s="14">
        <v>25</v>
      </c>
      <c r="K112" s="14">
        <v>0</v>
      </c>
      <c r="L112" s="14">
        <v>8</v>
      </c>
      <c r="M112" s="14">
        <v>10</v>
      </c>
      <c r="N112" s="7">
        <v>5</v>
      </c>
      <c r="O112" s="7">
        <v>0</v>
      </c>
      <c r="P112" s="14">
        <v>15</v>
      </c>
      <c r="Q112" s="7">
        <v>0</v>
      </c>
      <c r="R112" s="143">
        <f>IF(V112="Xuất sắc",5,IF(V112="Giỏi",4,IF(V112="Khá",3,IF(V112="TB",1,0))))</f>
        <v>3</v>
      </c>
      <c r="S112" s="17">
        <f>SUM(J112:R112)</f>
        <v>66</v>
      </c>
      <c r="T112" s="16" t="str">
        <f t="shared" si="4"/>
        <v>TB</v>
      </c>
      <c r="U112" s="18" t="s">
        <v>223</v>
      </c>
      <c r="V112" s="19" t="s">
        <v>186</v>
      </c>
      <c r="W112" s="20"/>
    </row>
    <row r="113" spans="1:23" s="150" customFormat="1" ht="26.25" customHeight="1">
      <c r="A113" s="161">
        <v>106</v>
      </c>
      <c r="B113" s="140">
        <v>2310010106</v>
      </c>
      <c r="C113" s="136" t="s">
        <v>847</v>
      </c>
      <c r="D113" s="137" t="s">
        <v>145</v>
      </c>
      <c r="E113" s="135"/>
      <c r="F113" s="139"/>
      <c r="G113" s="134"/>
      <c r="H113" s="134"/>
      <c r="I113" s="134"/>
      <c r="J113" s="141"/>
      <c r="K113" s="141"/>
      <c r="L113" s="141"/>
      <c r="M113" s="141"/>
      <c r="N113" s="134"/>
      <c r="O113" s="134"/>
      <c r="P113" s="141"/>
      <c r="Q113" s="134"/>
      <c r="R113" s="143"/>
      <c r="S113" s="144"/>
      <c r="T113" s="143"/>
      <c r="U113" s="145" t="s">
        <v>376</v>
      </c>
      <c r="V113" s="146" t="s">
        <v>189</v>
      </c>
      <c r="W113" s="147"/>
    </row>
    <row r="114" spans="1:23" s="35" customFormat="1" ht="26.25" customHeight="1">
      <c r="A114" s="134">
        <v>107</v>
      </c>
      <c r="B114" s="41">
        <v>2310010107</v>
      </c>
      <c r="C114" s="51" t="s">
        <v>848</v>
      </c>
      <c r="D114" s="52" t="s">
        <v>849</v>
      </c>
      <c r="E114" s="37"/>
      <c r="F114" s="40"/>
      <c r="G114" s="36"/>
      <c r="H114" s="36"/>
      <c r="I114" s="36"/>
      <c r="J114" s="43">
        <v>25</v>
      </c>
      <c r="K114" s="43">
        <v>0</v>
      </c>
      <c r="L114" s="43">
        <v>4</v>
      </c>
      <c r="M114" s="14">
        <v>10</v>
      </c>
      <c r="N114" s="36">
        <v>5</v>
      </c>
      <c r="O114" s="36">
        <v>0</v>
      </c>
      <c r="P114" s="43">
        <v>15</v>
      </c>
      <c r="Q114" s="36">
        <v>0</v>
      </c>
      <c r="R114" s="44">
        <f t="shared" si="0"/>
        <v>0</v>
      </c>
      <c r="S114" s="45">
        <f t="shared" si="3"/>
        <v>59</v>
      </c>
      <c r="T114" s="44" t="str">
        <f t="shared" si="4"/>
        <v>TB</v>
      </c>
      <c r="U114" s="46" t="s">
        <v>868</v>
      </c>
      <c r="V114" s="47" t="s">
        <v>189</v>
      </c>
      <c r="W114" s="48"/>
    </row>
    <row r="115" spans="1:23" s="35" customFormat="1" ht="26.25" customHeight="1">
      <c r="A115" s="161">
        <v>108</v>
      </c>
      <c r="B115" s="41">
        <v>2310010108</v>
      </c>
      <c r="C115" s="51" t="s">
        <v>173</v>
      </c>
      <c r="D115" s="52" t="s">
        <v>174</v>
      </c>
      <c r="E115" s="37"/>
      <c r="F115" s="40"/>
      <c r="G115" s="36"/>
      <c r="H115" s="36"/>
      <c r="I115" s="36"/>
      <c r="J115" s="14">
        <v>25</v>
      </c>
      <c r="K115" s="14">
        <v>0</v>
      </c>
      <c r="L115" s="14">
        <v>4</v>
      </c>
      <c r="M115" s="14">
        <v>10</v>
      </c>
      <c r="N115" s="7">
        <v>5</v>
      </c>
      <c r="O115" s="7">
        <v>0</v>
      </c>
      <c r="P115" s="43">
        <v>15</v>
      </c>
      <c r="Q115" s="7">
        <v>0</v>
      </c>
      <c r="R115" s="44">
        <f t="shared" si="0"/>
        <v>0</v>
      </c>
      <c r="S115" s="45">
        <f t="shared" si="3"/>
        <v>59</v>
      </c>
      <c r="T115" s="44" t="str">
        <f t="shared" si="4"/>
        <v>TB</v>
      </c>
      <c r="U115" s="46" t="s">
        <v>376</v>
      </c>
      <c r="V115" s="47" t="s">
        <v>189</v>
      </c>
      <c r="W115" s="48"/>
    </row>
    <row r="116" spans="1:23" s="1" customFormat="1" ht="26.25" customHeight="1">
      <c r="A116" s="134">
        <v>109</v>
      </c>
      <c r="B116" s="13">
        <v>2310010109</v>
      </c>
      <c r="C116" s="23" t="s">
        <v>175</v>
      </c>
      <c r="D116" s="24" t="s">
        <v>176</v>
      </c>
      <c r="E116" s="8"/>
      <c r="F116" s="12"/>
      <c r="G116" s="7"/>
      <c r="H116" s="7"/>
      <c r="I116" s="7"/>
      <c r="J116" s="14">
        <v>25</v>
      </c>
      <c r="K116" s="14">
        <v>0</v>
      </c>
      <c r="L116" s="14">
        <v>4</v>
      </c>
      <c r="M116" s="14">
        <v>10</v>
      </c>
      <c r="N116" s="7">
        <v>5</v>
      </c>
      <c r="O116" s="7">
        <v>0</v>
      </c>
      <c r="P116" s="14">
        <v>15</v>
      </c>
      <c r="Q116" s="7">
        <v>0</v>
      </c>
      <c r="R116" s="16">
        <f t="shared" si="0"/>
        <v>0</v>
      </c>
      <c r="S116" s="17">
        <f t="shared" si="3"/>
        <v>59</v>
      </c>
      <c r="T116" s="16" t="str">
        <f t="shared" si="4"/>
        <v>TB</v>
      </c>
      <c r="U116" s="18" t="s">
        <v>376</v>
      </c>
      <c r="V116" s="19" t="s">
        <v>189</v>
      </c>
      <c r="W116" s="20"/>
    </row>
    <row r="117" spans="1:23" s="1" customFormat="1" ht="26.25" customHeight="1">
      <c r="A117" s="161">
        <v>110</v>
      </c>
      <c r="B117" s="13">
        <v>2310010110</v>
      </c>
      <c r="C117" s="9" t="s">
        <v>86</v>
      </c>
      <c r="D117" s="10" t="s">
        <v>177</v>
      </c>
      <c r="E117" s="8"/>
      <c r="F117" s="12"/>
      <c r="G117" s="7"/>
      <c r="H117" s="7"/>
      <c r="I117" s="7"/>
      <c r="J117" s="14">
        <v>25</v>
      </c>
      <c r="K117" s="14">
        <v>0</v>
      </c>
      <c r="L117" s="14">
        <v>4</v>
      </c>
      <c r="M117" s="53">
        <v>10</v>
      </c>
      <c r="N117" s="7">
        <v>5</v>
      </c>
      <c r="O117" s="7">
        <v>0</v>
      </c>
      <c r="P117" s="14">
        <v>15</v>
      </c>
      <c r="Q117" s="7">
        <v>0</v>
      </c>
      <c r="R117" s="16">
        <f t="shared" si="0"/>
        <v>0</v>
      </c>
      <c r="S117" s="17">
        <f t="shared" si="3"/>
        <v>59</v>
      </c>
      <c r="T117" s="16" t="str">
        <f t="shared" si="4"/>
        <v>TB</v>
      </c>
      <c r="U117" s="18" t="s">
        <v>376</v>
      </c>
      <c r="V117" s="19" t="s">
        <v>189</v>
      </c>
      <c r="W117" s="20"/>
    </row>
    <row r="118" spans="1:23" s="1" customFormat="1" ht="26.25" customHeight="1">
      <c r="A118" s="184">
        <v>111</v>
      </c>
      <c r="B118" s="13">
        <v>2310010111</v>
      </c>
      <c r="C118" s="9" t="s">
        <v>178</v>
      </c>
      <c r="D118" s="10" t="s">
        <v>61</v>
      </c>
      <c r="E118" s="8"/>
      <c r="F118" s="12"/>
      <c r="G118" s="7"/>
      <c r="H118" s="7"/>
      <c r="I118" s="7"/>
      <c r="J118" s="14">
        <v>25</v>
      </c>
      <c r="K118" s="14">
        <v>4</v>
      </c>
      <c r="L118" s="54">
        <v>4</v>
      </c>
      <c r="M118" s="55">
        <v>10</v>
      </c>
      <c r="N118" s="56">
        <v>5</v>
      </c>
      <c r="O118" s="7">
        <v>0</v>
      </c>
      <c r="P118" s="14">
        <v>15</v>
      </c>
      <c r="Q118" s="7">
        <v>0</v>
      </c>
      <c r="R118" s="16">
        <f t="shared" si="0"/>
        <v>1</v>
      </c>
      <c r="S118" s="17">
        <f t="shared" si="3"/>
        <v>64</v>
      </c>
      <c r="T118" s="16" t="str">
        <f t="shared" si="4"/>
        <v>TB</v>
      </c>
      <c r="U118" s="18" t="s">
        <v>482</v>
      </c>
      <c r="V118" s="19" t="s">
        <v>182</v>
      </c>
      <c r="W118" s="20"/>
    </row>
    <row r="119" spans="1:23" s="1" customFormat="1" ht="26.25" customHeight="1">
      <c r="A119" s="25"/>
      <c r="B119" s="25"/>
      <c r="C119" s="26"/>
      <c r="D119" s="26"/>
      <c r="E119" s="25"/>
      <c r="F119" s="27"/>
      <c r="G119" s="25"/>
      <c r="H119" s="25"/>
      <c r="I119" s="25"/>
      <c r="J119" s="26"/>
      <c r="K119" s="26"/>
      <c r="L119" s="26"/>
      <c r="M119" s="26"/>
      <c r="N119" s="25"/>
      <c r="O119" s="25"/>
      <c r="P119" s="26"/>
      <c r="Q119" s="25"/>
      <c r="R119" s="31"/>
      <c r="S119" s="32"/>
      <c r="T119" s="31"/>
      <c r="U119" s="25"/>
      <c r="V119" s="33"/>
      <c r="W119" s="34"/>
    </row>
    <row r="120" spans="1:23" customFormat="1">
      <c r="A120" s="197" t="s">
        <v>56</v>
      </c>
      <c r="B120" s="197"/>
      <c r="C120" s="197"/>
      <c r="D120" s="197"/>
      <c r="E120" s="29"/>
      <c r="F120" s="29"/>
      <c r="G120" s="28"/>
      <c r="H120" s="30" t="s">
        <v>57</v>
      </c>
      <c r="I120" s="30"/>
      <c r="J120" s="30"/>
      <c r="K120" s="30"/>
      <c r="L120" s="30"/>
      <c r="M120" s="30"/>
      <c r="N120" s="30"/>
      <c r="O120" s="30"/>
      <c r="P120" s="30"/>
      <c r="Q120" s="28"/>
      <c r="R120" s="28"/>
      <c r="S120" s="197" t="s">
        <v>58</v>
      </c>
      <c r="T120" s="197"/>
      <c r="U120" s="197"/>
      <c r="V120" s="197"/>
      <c r="W120" s="197"/>
    </row>
  </sheetData>
  <mergeCells count="24">
    <mergeCell ref="A120:D120"/>
    <mergeCell ref="A1:W1"/>
    <mergeCell ref="A2:W2"/>
    <mergeCell ref="A3:W3"/>
    <mergeCell ref="F4:T4"/>
    <mergeCell ref="U4:V4"/>
    <mergeCell ref="S120:W120"/>
    <mergeCell ref="A4:A6"/>
    <mergeCell ref="B4:B6"/>
    <mergeCell ref="E4:E6"/>
    <mergeCell ref="F5:F6"/>
    <mergeCell ref="J5:J6"/>
    <mergeCell ref="N5:N6"/>
    <mergeCell ref="O5:O6"/>
    <mergeCell ref="U5:U6"/>
    <mergeCell ref="V5:V6"/>
    <mergeCell ref="W4:W6"/>
    <mergeCell ref="P5:R5"/>
    <mergeCell ref="C7:D7"/>
    <mergeCell ref="C4:D6"/>
    <mergeCell ref="G5:I5"/>
    <mergeCell ref="K5:M5"/>
    <mergeCell ref="S5:S6"/>
    <mergeCell ref="T5:T6"/>
  </mergeCells>
  <pageMargins left="0.25" right="0.25" top="0.5" bottom="0.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topLeftCell="A10" zoomScaleNormal="100" workbookViewId="0">
      <selection activeCell="Z15" sqref="Z15"/>
    </sheetView>
  </sheetViews>
  <sheetFormatPr defaultColWidth="9.140625" defaultRowHeight="15"/>
  <cols>
    <col min="1" max="1" width="4" style="151" customWidth="1"/>
    <col min="2" max="2" width="12" style="151" customWidth="1"/>
    <col min="3" max="3" width="18.42578125" style="151" customWidth="1"/>
    <col min="4" max="4" width="9.140625" style="151"/>
    <col min="5" max="5" width="9.42578125" style="152" customWidth="1"/>
    <col min="6" max="6" width="4.85546875" style="151" customWidth="1"/>
    <col min="7" max="19" width="4" style="151" customWidth="1"/>
    <col min="20" max="20" width="7" style="151" customWidth="1"/>
    <col min="21" max="21" width="6.28515625" style="151" customWidth="1"/>
    <col min="22" max="22" width="8" style="151" customWidth="1"/>
    <col min="23" max="23" width="9.28515625" style="152" customWidth="1"/>
    <col min="24" max="16384" width="9.140625" style="151"/>
  </cols>
  <sheetData>
    <row r="1" spans="1:25" ht="21" customHeight="1">
      <c r="A1" s="198" t="s">
        <v>80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</row>
    <row r="2" spans="1:25" s="99" customFormat="1" ht="21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25" ht="54.75" customHeight="1">
      <c r="A3" s="201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</row>
    <row r="4" spans="1:25" ht="30" customHeight="1">
      <c r="A4" s="185" t="s">
        <v>2</v>
      </c>
      <c r="B4" s="185" t="s">
        <v>3</v>
      </c>
      <c r="C4" s="185" t="s">
        <v>4</v>
      </c>
      <c r="D4" s="186"/>
      <c r="E4" s="203" t="s">
        <v>5</v>
      </c>
      <c r="F4" s="187" t="s">
        <v>6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203" t="s">
        <v>7</v>
      </c>
      <c r="V4" s="204"/>
      <c r="W4" s="194" t="s">
        <v>8</v>
      </c>
    </row>
    <row r="5" spans="1:25">
      <c r="A5" s="188"/>
      <c r="B5" s="186"/>
      <c r="C5" s="186"/>
      <c r="D5" s="186"/>
      <c r="E5" s="205"/>
      <c r="F5" s="206" t="s">
        <v>9</v>
      </c>
      <c r="G5" s="187" t="s">
        <v>10</v>
      </c>
      <c r="H5" s="188"/>
      <c r="I5" s="188"/>
      <c r="J5" s="206" t="s">
        <v>11</v>
      </c>
      <c r="K5" s="187" t="s">
        <v>12</v>
      </c>
      <c r="L5" s="188"/>
      <c r="M5" s="188"/>
      <c r="N5" s="206" t="s">
        <v>13</v>
      </c>
      <c r="O5" s="206" t="s">
        <v>14</v>
      </c>
      <c r="P5" s="187" t="s">
        <v>15</v>
      </c>
      <c r="Q5" s="188"/>
      <c r="R5" s="188"/>
      <c r="S5" s="189" t="s">
        <v>16</v>
      </c>
      <c r="T5" s="191" t="s">
        <v>17</v>
      </c>
      <c r="U5" s="192" t="s">
        <v>18</v>
      </c>
      <c r="V5" s="191" t="s">
        <v>19</v>
      </c>
      <c r="W5" s="195"/>
    </row>
    <row r="6" spans="1:25" ht="169.5" customHeight="1">
      <c r="A6" s="188"/>
      <c r="B6" s="186"/>
      <c r="C6" s="186"/>
      <c r="D6" s="186"/>
      <c r="E6" s="205"/>
      <c r="F6" s="188"/>
      <c r="G6" s="131" t="s">
        <v>20</v>
      </c>
      <c r="H6" s="131" t="s">
        <v>21</v>
      </c>
      <c r="I6" s="131" t="s">
        <v>22</v>
      </c>
      <c r="J6" s="188"/>
      <c r="K6" s="131" t="s">
        <v>23</v>
      </c>
      <c r="L6" s="131" t="s">
        <v>24</v>
      </c>
      <c r="M6" s="131" t="s">
        <v>25</v>
      </c>
      <c r="N6" s="188"/>
      <c r="O6" s="188"/>
      <c r="P6" s="131" t="s">
        <v>26</v>
      </c>
      <c r="Q6" s="131" t="s">
        <v>27</v>
      </c>
      <c r="R6" s="131" t="s">
        <v>28</v>
      </c>
      <c r="S6" s="190"/>
      <c r="T6" s="190"/>
      <c r="U6" s="193"/>
      <c r="V6" s="190"/>
      <c r="W6" s="195"/>
    </row>
    <row r="7" spans="1:25">
      <c r="A7" s="132">
        <v>1</v>
      </c>
      <c r="B7" s="132">
        <v>2</v>
      </c>
      <c r="C7" s="196">
        <v>3</v>
      </c>
      <c r="D7" s="186"/>
      <c r="E7" s="133">
        <v>4</v>
      </c>
      <c r="F7" s="132">
        <v>5</v>
      </c>
      <c r="G7" s="132">
        <v>6</v>
      </c>
      <c r="H7" s="132">
        <v>7</v>
      </c>
      <c r="I7" s="132">
        <v>8</v>
      </c>
      <c r="J7" s="132">
        <v>9</v>
      </c>
      <c r="K7" s="132">
        <v>10</v>
      </c>
      <c r="L7" s="132">
        <v>11</v>
      </c>
      <c r="M7" s="132">
        <v>12</v>
      </c>
      <c r="N7" s="132">
        <v>13</v>
      </c>
      <c r="O7" s="132">
        <v>14</v>
      </c>
      <c r="P7" s="132">
        <v>15</v>
      </c>
      <c r="Q7" s="132">
        <v>16</v>
      </c>
      <c r="R7" s="132">
        <v>17</v>
      </c>
      <c r="S7" s="132">
        <v>18</v>
      </c>
      <c r="T7" s="132">
        <v>19</v>
      </c>
      <c r="U7" s="142">
        <v>20</v>
      </c>
      <c r="V7" s="132">
        <v>21</v>
      </c>
      <c r="W7" s="133">
        <v>22</v>
      </c>
    </row>
    <row r="8" spans="1:25" s="150" customFormat="1" ht="26.25" customHeight="1">
      <c r="A8" s="134">
        <v>1</v>
      </c>
      <c r="B8" s="135">
        <v>2310060003</v>
      </c>
      <c r="C8" s="136" t="s">
        <v>433</v>
      </c>
      <c r="D8" s="137" t="s">
        <v>29</v>
      </c>
      <c r="E8" s="138"/>
      <c r="F8" s="139"/>
      <c r="G8" s="134"/>
      <c r="H8" s="134"/>
      <c r="I8" s="134"/>
      <c r="J8" s="141"/>
      <c r="K8" s="141"/>
      <c r="L8" s="141"/>
      <c r="M8" s="141"/>
      <c r="N8" s="134"/>
      <c r="O8" s="134"/>
      <c r="P8" s="141"/>
      <c r="Q8" s="134"/>
      <c r="R8" s="143"/>
      <c r="S8" s="144"/>
      <c r="T8" s="143"/>
      <c r="U8" s="145" t="s">
        <v>434</v>
      </c>
      <c r="V8" s="146" t="s">
        <v>189</v>
      </c>
      <c r="W8" s="147"/>
    </row>
    <row r="9" spans="1:25" s="118" customFormat="1" ht="26.25" customHeight="1">
      <c r="A9" s="161">
        <v>2</v>
      </c>
      <c r="B9" s="162">
        <v>2310060004</v>
      </c>
      <c r="C9" s="163" t="s">
        <v>435</v>
      </c>
      <c r="D9" s="164" t="s">
        <v>407</v>
      </c>
      <c r="E9" s="162"/>
      <c r="F9" s="165"/>
      <c r="G9" s="161"/>
      <c r="H9" s="161"/>
      <c r="I9" s="161"/>
      <c r="J9" s="153"/>
      <c r="K9" s="153"/>
      <c r="L9" s="153"/>
      <c r="M9" s="141"/>
      <c r="N9" s="161"/>
      <c r="O9" s="161"/>
      <c r="P9" s="153"/>
      <c r="Q9" s="161"/>
      <c r="R9" s="143"/>
      <c r="S9" s="169"/>
      <c r="T9" s="168"/>
      <c r="U9" s="120" t="s">
        <v>434</v>
      </c>
      <c r="V9" s="130" t="s">
        <v>189</v>
      </c>
      <c r="W9" s="121"/>
    </row>
    <row r="10" spans="1:25" s="150" customFormat="1" ht="26.25" customHeight="1">
      <c r="A10" s="134">
        <v>3</v>
      </c>
      <c r="B10" s="135">
        <v>2310060005</v>
      </c>
      <c r="C10" s="136" t="s">
        <v>436</v>
      </c>
      <c r="D10" s="137" t="s">
        <v>30</v>
      </c>
      <c r="E10" s="135"/>
      <c r="F10" s="139"/>
      <c r="G10" s="134"/>
      <c r="H10" s="134"/>
      <c r="I10" s="134"/>
      <c r="J10" s="141"/>
      <c r="K10" s="141"/>
      <c r="L10" s="141"/>
      <c r="M10" s="141"/>
      <c r="N10" s="134"/>
      <c r="O10" s="134"/>
      <c r="P10" s="141"/>
      <c r="Q10" s="134"/>
      <c r="R10" s="143"/>
      <c r="S10" s="144"/>
      <c r="T10" s="143"/>
      <c r="U10" s="145" t="s">
        <v>437</v>
      </c>
      <c r="V10" s="146" t="s">
        <v>189</v>
      </c>
      <c r="W10" s="147"/>
    </row>
    <row r="11" spans="1:25" s="150" customFormat="1" ht="26.25" customHeight="1">
      <c r="A11" s="161">
        <v>4</v>
      </c>
      <c r="B11" s="135">
        <v>2310060006</v>
      </c>
      <c r="C11" s="136" t="s">
        <v>96</v>
      </c>
      <c r="D11" s="137" t="s">
        <v>31</v>
      </c>
      <c r="E11" s="135"/>
      <c r="F11" s="139"/>
      <c r="G11" s="134"/>
      <c r="H11" s="134"/>
      <c r="I11" s="134"/>
      <c r="J11" s="141">
        <v>25</v>
      </c>
      <c r="K11" s="141">
        <v>7</v>
      </c>
      <c r="L11" s="141">
        <v>4</v>
      </c>
      <c r="M11" s="141">
        <v>5</v>
      </c>
      <c r="N11" s="134">
        <v>5</v>
      </c>
      <c r="O11" s="134">
        <v>0</v>
      </c>
      <c r="P11" s="141">
        <v>15</v>
      </c>
      <c r="Q11" s="134">
        <v>0</v>
      </c>
      <c r="R11" s="143">
        <f>IF(V11="xuất sắc",5,IF(V11="Giỏi",4,IF(V11="khá",3,IF(V11="TB",1,0))))</f>
        <v>1</v>
      </c>
      <c r="S11" s="144">
        <f>SUM(J11:R11)</f>
        <v>62</v>
      </c>
      <c r="T11" s="143" t="s">
        <v>182</v>
      </c>
      <c r="U11" s="145" t="s">
        <v>438</v>
      </c>
      <c r="V11" s="146" t="s">
        <v>182</v>
      </c>
      <c r="W11" s="147"/>
    </row>
    <row r="12" spans="1:25" s="150" customFormat="1" ht="26.25" customHeight="1">
      <c r="A12" s="134">
        <v>5</v>
      </c>
      <c r="B12" s="255">
        <v>2310060007</v>
      </c>
      <c r="C12" s="136" t="s">
        <v>439</v>
      </c>
      <c r="D12" s="137" t="s">
        <v>304</v>
      </c>
      <c r="E12" s="135"/>
      <c r="F12" s="139"/>
      <c r="G12" s="134"/>
      <c r="H12" s="134"/>
      <c r="I12" s="134"/>
      <c r="J12" s="141">
        <v>25</v>
      </c>
      <c r="K12" s="141">
        <v>7</v>
      </c>
      <c r="L12" s="141">
        <v>4</v>
      </c>
      <c r="M12" s="141">
        <v>10</v>
      </c>
      <c r="N12" s="134">
        <v>5</v>
      </c>
      <c r="O12" s="134">
        <v>0</v>
      </c>
      <c r="P12" s="141">
        <v>15</v>
      </c>
      <c r="Q12" s="134">
        <v>0</v>
      </c>
      <c r="R12" s="143">
        <f>IF(V12="xuất sắc",5,IF(V12="Giỏi",4,IF(V12="khá",3,IF(V12="TB",1,0))))</f>
        <v>3</v>
      </c>
      <c r="S12" s="144">
        <f>SUM(J12:R12)</f>
        <v>69</v>
      </c>
      <c r="T12" s="143" t="s">
        <v>182</v>
      </c>
      <c r="U12" s="145" t="s">
        <v>440</v>
      </c>
      <c r="V12" s="146" t="s">
        <v>186</v>
      </c>
      <c r="W12" s="147"/>
    </row>
    <row r="13" spans="1:25" s="118" customFormat="1" ht="26.25" customHeight="1">
      <c r="A13" s="161">
        <v>6</v>
      </c>
      <c r="B13" s="166">
        <v>2310060008</v>
      </c>
      <c r="C13" s="163" t="s">
        <v>111</v>
      </c>
      <c r="D13" s="164" t="s">
        <v>430</v>
      </c>
      <c r="E13" s="167"/>
      <c r="F13" s="165"/>
      <c r="G13" s="161"/>
      <c r="H13" s="161"/>
      <c r="I13" s="161"/>
      <c r="J13" s="153"/>
      <c r="K13" s="153"/>
      <c r="L13" s="153"/>
      <c r="M13" s="141"/>
      <c r="N13" s="161"/>
      <c r="O13" s="161"/>
      <c r="P13" s="153"/>
      <c r="Q13" s="161"/>
      <c r="R13" s="143"/>
      <c r="S13" s="144"/>
      <c r="T13" s="168"/>
      <c r="U13" s="120" t="s">
        <v>376</v>
      </c>
      <c r="V13" s="130" t="s">
        <v>189</v>
      </c>
      <c r="W13" s="121"/>
      <c r="X13" s="150"/>
      <c r="Y13" s="150"/>
    </row>
    <row r="14" spans="1:25" s="150" customFormat="1" ht="26.25" customHeight="1">
      <c r="A14" s="134">
        <v>7</v>
      </c>
      <c r="B14" s="140">
        <v>2310060009</v>
      </c>
      <c r="C14" s="136" t="s">
        <v>441</v>
      </c>
      <c r="D14" s="137" t="s">
        <v>442</v>
      </c>
      <c r="E14" s="135"/>
      <c r="F14" s="139"/>
      <c r="G14" s="134"/>
      <c r="H14" s="134"/>
      <c r="I14" s="134"/>
      <c r="J14" s="141">
        <v>25</v>
      </c>
      <c r="K14" s="141">
        <v>7</v>
      </c>
      <c r="L14" s="141">
        <v>4</v>
      </c>
      <c r="M14" s="141">
        <v>10</v>
      </c>
      <c r="N14" s="134">
        <v>5</v>
      </c>
      <c r="O14" s="134">
        <v>0</v>
      </c>
      <c r="P14" s="141">
        <v>15</v>
      </c>
      <c r="Q14" s="134">
        <v>0</v>
      </c>
      <c r="R14" s="143">
        <f>IF(V14="xuất sắc",5,IF(V14="Giỏi",4,IF(V14="khá",3,IF(V14="TB",1,0))))</f>
        <v>3</v>
      </c>
      <c r="S14" s="144">
        <f>SUM(J14:R14)</f>
        <v>69</v>
      </c>
      <c r="T14" s="143" t="s">
        <v>182</v>
      </c>
      <c r="U14" s="145" t="s">
        <v>443</v>
      </c>
      <c r="V14" s="146" t="s">
        <v>186</v>
      </c>
      <c r="W14" s="147"/>
    </row>
    <row r="15" spans="1:25" s="150" customFormat="1" ht="26.25" customHeight="1">
      <c r="A15" s="161">
        <v>8</v>
      </c>
      <c r="B15" s="140">
        <v>2310060010</v>
      </c>
      <c r="C15" s="136" t="s">
        <v>444</v>
      </c>
      <c r="D15" s="137" t="s">
        <v>32</v>
      </c>
      <c r="E15" s="135"/>
      <c r="F15" s="139"/>
      <c r="G15" s="134"/>
      <c r="H15" s="134"/>
      <c r="I15" s="134"/>
      <c r="J15" s="141">
        <v>25</v>
      </c>
      <c r="K15" s="141">
        <v>7</v>
      </c>
      <c r="L15" s="141">
        <v>4</v>
      </c>
      <c r="M15" s="141">
        <v>5</v>
      </c>
      <c r="N15" s="134">
        <v>5</v>
      </c>
      <c r="O15" s="134">
        <v>0</v>
      </c>
      <c r="P15" s="141">
        <v>15</v>
      </c>
      <c r="Q15" s="134">
        <v>5</v>
      </c>
      <c r="R15" s="143">
        <f>IF(V15="xuất sắc",5,IF(V15="Giỏi",4,IF(V15="khá",3,IF(V15="TB",1,0))))</f>
        <v>0</v>
      </c>
      <c r="S15" s="144">
        <f>SUM(J15:R15)</f>
        <v>66</v>
      </c>
      <c r="T15" s="143" t="s">
        <v>182</v>
      </c>
      <c r="U15" s="145" t="s">
        <v>325</v>
      </c>
      <c r="V15" s="146" t="s">
        <v>189</v>
      </c>
      <c r="W15" s="147"/>
    </row>
    <row r="16" spans="1:25" s="150" customFormat="1" ht="26.25" customHeight="1">
      <c r="A16" s="134">
        <v>9</v>
      </c>
      <c r="B16" s="140">
        <v>2310060011</v>
      </c>
      <c r="C16" s="136" t="s">
        <v>445</v>
      </c>
      <c r="D16" s="137" t="s">
        <v>419</v>
      </c>
      <c r="E16" s="135"/>
      <c r="F16" s="139"/>
      <c r="G16" s="134"/>
      <c r="H16" s="134"/>
      <c r="I16" s="134"/>
      <c r="J16" s="141">
        <v>23</v>
      </c>
      <c r="K16" s="141">
        <v>7</v>
      </c>
      <c r="L16" s="141">
        <v>0</v>
      </c>
      <c r="M16" s="141">
        <v>5</v>
      </c>
      <c r="N16" s="134">
        <v>5</v>
      </c>
      <c r="O16" s="134">
        <v>0</v>
      </c>
      <c r="P16" s="141">
        <v>12</v>
      </c>
      <c r="Q16" s="134">
        <v>10</v>
      </c>
      <c r="R16" s="143">
        <f>IF(V16="xuất sắc",5,IF(V16="Giỏi",4,IF(V16="khá",3,IF(V16="TB",1,0))))</f>
        <v>3</v>
      </c>
      <c r="S16" s="144">
        <f>SUM(J16:R16)</f>
        <v>65</v>
      </c>
      <c r="T16" s="143" t="s">
        <v>182</v>
      </c>
      <c r="U16" s="145" t="s">
        <v>446</v>
      </c>
      <c r="V16" s="146" t="s">
        <v>186</v>
      </c>
      <c r="W16" s="147"/>
    </row>
    <row r="17" spans="1:25" s="150" customFormat="1" ht="26.25" customHeight="1">
      <c r="A17" s="161">
        <v>10</v>
      </c>
      <c r="B17" s="140">
        <v>2310060012</v>
      </c>
      <c r="C17" s="136" t="s">
        <v>447</v>
      </c>
      <c r="D17" s="137" t="s">
        <v>33</v>
      </c>
      <c r="E17" s="254" t="s">
        <v>908</v>
      </c>
      <c r="F17" s="139"/>
      <c r="G17" s="134"/>
      <c r="H17" s="134"/>
      <c r="I17" s="134"/>
      <c r="J17" s="141">
        <v>25</v>
      </c>
      <c r="K17" s="141">
        <v>7</v>
      </c>
      <c r="L17" s="141">
        <v>8</v>
      </c>
      <c r="M17" s="141">
        <v>10</v>
      </c>
      <c r="N17" s="134">
        <v>10</v>
      </c>
      <c r="O17" s="134">
        <v>0</v>
      </c>
      <c r="P17" s="141">
        <v>15</v>
      </c>
      <c r="Q17" s="134">
        <v>0</v>
      </c>
      <c r="R17" s="143">
        <f>IF(V17="xuất sắc",5,IF(V17="Giỏi",4,IF(V17="khá",3,IF(V17="TB",1,0))))</f>
        <v>1</v>
      </c>
      <c r="S17" s="144">
        <f>SUM(J17:R17)</f>
        <v>76</v>
      </c>
      <c r="T17" s="143" t="s">
        <v>186</v>
      </c>
      <c r="U17" s="145" t="s">
        <v>448</v>
      </c>
      <c r="V17" s="146" t="s">
        <v>182</v>
      </c>
      <c r="W17" s="147"/>
    </row>
    <row r="18" spans="1:25" s="150" customFormat="1" ht="26.25" customHeight="1">
      <c r="A18" s="134">
        <v>11</v>
      </c>
      <c r="B18" s="140">
        <v>2310060013</v>
      </c>
      <c r="C18" s="136" t="s">
        <v>449</v>
      </c>
      <c r="D18" s="137" t="s">
        <v>34</v>
      </c>
      <c r="E18" s="135"/>
      <c r="F18" s="139"/>
      <c r="G18" s="134"/>
      <c r="H18" s="134"/>
      <c r="I18" s="134"/>
      <c r="J18" s="141"/>
      <c r="K18" s="141"/>
      <c r="L18" s="141"/>
      <c r="M18" s="141"/>
      <c r="N18" s="134"/>
      <c r="O18" s="134"/>
      <c r="P18" s="141"/>
      <c r="Q18" s="134"/>
      <c r="R18" s="143"/>
      <c r="S18" s="144"/>
      <c r="T18" s="143"/>
      <c r="U18" s="145" t="s">
        <v>450</v>
      </c>
      <c r="V18" s="146" t="s">
        <v>189</v>
      </c>
      <c r="W18" s="147"/>
    </row>
    <row r="19" spans="1:25" s="150" customFormat="1" ht="26.25" customHeight="1">
      <c r="A19" s="161">
        <v>12</v>
      </c>
      <c r="B19" s="140">
        <v>2310060014</v>
      </c>
      <c r="C19" s="136" t="s">
        <v>451</v>
      </c>
      <c r="D19" s="137" t="s">
        <v>30</v>
      </c>
      <c r="E19" s="135"/>
      <c r="F19" s="139"/>
      <c r="G19" s="134"/>
      <c r="H19" s="134"/>
      <c r="I19" s="134"/>
      <c r="J19" s="141"/>
      <c r="K19" s="141"/>
      <c r="L19" s="141"/>
      <c r="M19" s="141"/>
      <c r="N19" s="134"/>
      <c r="O19" s="134"/>
      <c r="P19" s="141"/>
      <c r="Q19" s="134"/>
      <c r="R19" s="143"/>
      <c r="S19" s="144"/>
      <c r="T19" s="143"/>
      <c r="U19" s="145" t="s">
        <v>376</v>
      </c>
      <c r="V19" s="146" t="s">
        <v>189</v>
      </c>
      <c r="W19" s="147"/>
      <c r="X19" s="118"/>
      <c r="Y19" s="118"/>
    </row>
    <row r="20" spans="1:25" s="150" customFormat="1" ht="26.25" customHeight="1">
      <c r="A20" s="134">
        <v>13</v>
      </c>
      <c r="B20" s="140">
        <v>2310060015</v>
      </c>
      <c r="C20" s="136" t="s">
        <v>452</v>
      </c>
      <c r="D20" s="137" t="s">
        <v>35</v>
      </c>
      <c r="E20" s="135" t="s">
        <v>453</v>
      </c>
      <c r="F20" s="139"/>
      <c r="G20" s="134"/>
      <c r="H20" s="134"/>
      <c r="I20" s="134"/>
      <c r="J20" s="141">
        <v>25</v>
      </c>
      <c r="K20" s="141">
        <v>7</v>
      </c>
      <c r="L20" s="141">
        <v>4</v>
      </c>
      <c r="M20" s="141">
        <v>10</v>
      </c>
      <c r="N20" s="134">
        <v>10</v>
      </c>
      <c r="O20" s="134">
        <v>0</v>
      </c>
      <c r="P20" s="141">
        <v>15</v>
      </c>
      <c r="Q20" s="134">
        <v>0</v>
      </c>
      <c r="R20" s="143">
        <f>IF(V20="xuất sắc",5,IF(V20="Giỏi",4,IF(V20="khá",3,IF(V20="TB",1,0))))</f>
        <v>4</v>
      </c>
      <c r="S20" s="144">
        <f>SUM(J20:R20)</f>
        <v>75</v>
      </c>
      <c r="T20" s="143" t="s">
        <v>186</v>
      </c>
      <c r="U20" s="145" t="s">
        <v>454</v>
      </c>
      <c r="V20" s="146" t="s">
        <v>273</v>
      </c>
      <c r="W20" s="147"/>
    </row>
    <row r="21" spans="1:25" s="150" customFormat="1" ht="26.25" customHeight="1">
      <c r="A21" s="161">
        <v>14</v>
      </c>
      <c r="B21" s="140">
        <v>2310060016</v>
      </c>
      <c r="C21" s="136" t="s">
        <v>455</v>
      </c>
      <c r="D21" s="137" t="s">
        <v>36</v>
      </c>
      <c r="E21" s="135"/>
      <c r="F21" s="139"/>
      <c r="G21" s="134"/>
      <c r="H21" s="134"/>
      <c r="I21" s="134"/>
      <c r="J21" s="141">
        <v>25</v>
      </c>
      <c r="K21" s="141">
        <v>7</v>
      </c>
      <c r="L21" s="141">
        <v>8</v>
      </c>
      <c r="M21" s="141">
        <v>10</v>
      </c>
      <c r="N21" s="134">
        <v>5</v>
      </c>
      <c r="O21" s="134">
        <v>0</v>
      </c>
      <c r="P21" s="141">
        <v>15</v>
      </c>
      <c r="Q21" s="134">
        <v>0</v>
      </c>
      <c r="R21" s="143">
        <f>IF(V21="xuất sắc",5,IF(V21="Giỏi",4,IF(V21="khá",3,IF(V21="TB",1,0))))</f>
        <v>1</v>
      </c>
      <c r="S21" s="144">
        <f>SUM(J21:R21)</f>
        <v>71</v>
      </c>
      <c r="T21" s="143" t="s">
        <v>186</v>
      </c>
      <c r="U21" s="145" t="s">
        <v>456</v>
      </c>
      <c r="V21" s="146" t="s">
        <v>182</v>
      </c>
      <c r="W21" s="147"/>
    </row>
    <row r="22" spans="1:25" s="150" customFormat="1" ht="26.25" customHeight="1">
      <c r="A22" s="134">
        <v>15</v>
      </c>
      <c r="B22" s="140">
        <v>2310060017</v>
      </c>
      <c r="C22" s="136" t="s">
        <v>457</v>
      </c>
      <c r="D22" s="137" t="s">
        <v>37</v>
      </c>
      <c r="E22" s="135"/>
      <c r="F22" s="139"/>
      <c r="G22" s="134"/>
      <c r="H22" s="134"/>
      <c r="I22" s="134"/>
      <c r="J22" s="141">
        <v>25</v>
      </c>
      <c r="K22" s="141">
        <v>7</v>
      </c>
      <c r="L22" s="141">
        <v>4</v>
      </c>
      <c r="M22" s="141">
        <v>5</v>
      </c>
      <c r="N22" s="134">
        <v>5</v>
      </c>
      <c r="O22" s="134">
        <v>0</v>
      </c>
      <c r="P22" s="141">
        <v>15</v>
      </c>
      <c r="Q22" s="134">
        <v>0</v>
      </c>
      <c r="R22" s="143">
        <f>IF(V22="xuất sắc",5,IF(V22="Giỏi",4,IF(V22="khá",3,IF(V22="TB",1,0))))</f>
        <v>4</v>
      </c>
      <c r="S22" s="144">
        <f>SUM(J22:R22)</f>
        <v>65</v>
      </c>
      <c r="T22" s="143" t="s">
        <v>182</v>
      </c>
      <c r="U22" s="145" t="s">
        <v>458</v>
      </c>
      <c r="V22" s="146" t="s">
        <v>273</v>
      </c>
      <c r="W22" s="147"/>
    </row>
    <row r="23" spans="1:25" s="150" customFormat="1" ht="26.25" customHeight="1">
      <c r="A23" s="161">
        <v>16</v>
      </c>
      <c r="B23" s="140">
        <v>2310060018</v>
      </c>
      <c r="C23" s="136" t="s">
        <v>459</v>
      </c>
      <c r="D23" s="137" t="s">
        <v>30</v>
      </c>
      <c r="E23" s="135"/>
      <c r="F23" s="139"/>
      <c r="G23" s="134"/>
      <c r="H23" s="134"/>
      <c r="I23" s="134"/>
      <c r="J23" s="141">
        <v>25</v>
      </c>
      <c r="K23" s="141">
        <v>5</v>
      </c>
      <c r="L23" s="141">
        <v>8</v>
      </c>
      <c r="M23" s="141">
        <v>5</v>
      </c>
      <c r="N23" s="134">
        <v>5</v>
      </c>
      <c r="O23" s="134">
        <v>0</v>
      </c>
      <c r="P23" s="141">
        <v>12</v>
      </c>
      <c r="Q23" s="134">
        <v>0</v>
      </c>
      <c r="R23" s="143">
        <f>IF(V23="xuất sắc",5,IF(V23="Giỏi",4,IF(V23="khá",3,IF(V23="TB",1,0))))</f>
        <v>0</v>
      </c>
      <c r="S23" s="144">
        <f>SUM(J23:R23)</f>
        <v>60</v>
      </c>
      <c r="T23" s="143" t="s">
        <v>182</v>
      </c>
      <c r="U23" s="145" t="s">
        <v>460</v>
      </c>
      <c r="V23" s="146" t="s">
        <v>189</v>
      </c>
      <c r="W23" s="147"/>
    </row>
    <row r="24" spans="1:25" s="150" customFormat="1" ht="26.25" customHeight="1">
      <c r="A24" s="134">
        <v>17</v>
      </c>
      <c r="B24" s="140">
        <v>2310060019</v>
      </c>
      <c r="C24" s="136" t="s">
        <v>461</v>
      </c>
      <c r="D24" s="137" t="s">
        <v>407</v>
      </c>
      <c r="E24" s="135"/>
      <c r="F24" s="139"/>
      <c r="G24" s="134"/>
      <c r="H24" s="134"/>
      <c r="I24" s="134"/>
      <c r="J24" s="141"/>
      <c r="K24" s="141"/>
      <c r="L24" s="141"/>
      <c r="M24" s="141"/>
      <c r="N24" s="134"/>
      <c r="O24" s="134"/>
      <c r="P24" s="141"/>
      <c r="Q24" s="134"/>
      <c r="R24" s="143"/>
      <c r="S24" s="144"/>
      <c r="T24" s="143"/>
      <c r="U24" s="145" t="s">
        <v>450</v>
      </c>
      <c r="V24" s="146" t="s">
        <v>189</v>
      </c>
      <c r="W24" s="147"/>
    </row>
    <row r="25" spans="1:25" s="118" customFormat="1" ht="26.25" customHeight="1">
      <c r="A25" s="161">
        <v>18</v>
      </c>
      <c r="B25" s="166">
        <v>2310060020</v>
      </c>
      <c r="C25" s="163" t="s">
        <v>462</v>
      </c>
      <c r="D25" s="164" t="s">
        <v>38</v>
      </c>
      <c r="E25" s="162"/>
      <c r="F25" s="165"/>
      <c r="G25" s="161"/>
      <c r="H25" s="161"/>
      <c r="I25" s="161"/>
      <c r="J25" s="153">
        <v>25</v>
      </c>
      <c r="K25" s="153">
        <v>7</v>
      </c>
      <c r="L25" s="153">
        <v>8</v>
      </c>
      <c r="M25" s="141">
        <v>5</v>
      </c>
      <c r="N25" s="161">
        <v>5</v>
      </c>
      <c r="O25" s="161">
        <v>0</v>
      </c>
      <c r="P25" s="153">
        <v>15</v>
      </c>
      <c r="Q25" s="161">
        <v>0</v>
      </c>
      <c r="R25" s="143">
        <f>IF(V25="xuất sắc",5,IF(V25="Giỏi",4,IF(V25="khá",3,IF(V25="TB",1,0))))</f>
        <v>3</v>
      </c>
      <c r="S25" s="144">
        <f>SUM(J25:R25)</f>
        <v>68</v>
      </c>
      <c r="T25" s="168" t="s">
        <v>182</v>
      </c>
      <c r="U25" s="120" t="s">
        <v>185</v>
      </c>
      <c r="V25" s="130" t="s">
        <v>186</v>
      </c>
      <c r="W25" s="121"/>
      <c r="X25" s="150"/>
      <c r="Y25" s="150"/>
    </row>
    <row r="26" spans="1:25" s="150" customFormat="1" ht="26.25" customHeight="1">
      <c r="A26" s="134">
        <v>19</v>
      </c>
      <c r="B26" s="140">
        <v>2310060021</v>
      </c>
      <c r="C26" s="136" t="s">
        <v>463</v>
      </c>
      <c r="D26" s="137" t="s">
        <v>251</v>
      </c>
      <c r="E26" s="135"/>
      <c r="F26" s="139"/>
      <c r="G26" s="134"/>
      <c r="H26" s="134"/>
      <c r="I26" s="134"/>
      <c r="J26" s="141">
        <v>25</v>
      </c>
      <c r="K26" s="141">
        <v>7</v>
      </c>
      <c r="L26" s="141">
        <v>0</v>
      </c>
      <c r="M26" s="141">
        <v>5</v>
      </c>
      <c r="N26" s="134">
        <v>5</v>
      </c>
      <c r="O26" s="134">
        <v>0</v>
      </c>
      <c r="P26" s="141">
        <v>12</v>
      </c>
      <c r="Q26" s="134">
        <v>0</v>
      </c>
      <c r="R26" s="143">
        <f>IF(V26="xuất sắc",5,IF(V26="Giỏi",4,IF(V26="khá",3,IF(V26="TB",1,0))))</f>
        <v>1</v>
      </c>
      <c r="S26" s="144">
        <f>SUM(J26:R26)</f>
        <v>55</v>
      </c>
      <c r="T26" s="143" t="s">
        <v>182</v>
      </c>
      <c r="U26" s="145" t="s">
        <v>205</v>
      </c>
      <c r="V26" s="146" t="s">
        <v>182</v>
      </c>
      <c r="W26" s="147"/>
    </row>
    <row r="27" spans="1:25" s="150" customFormat="1" ht="26.25" customHeight="1">
      <c r="A27" s="161">
        <v>20</v>
      </c>
      <c r="B27" s="140">
        <v>2310060022</v>
      </c>
      <c r="C27" s="136" t="s">
        <v>39</v>
      </c>
      <c r="D27" s="137" t="s">
        <v>40</v>
      </c>
      <c r="E27" s="135"/>
      <c r="F27" s="139"/>
      <c r="G27" s="134"/>
      <c r="H27" s="134"/>
      <c r="I27" s="134"/>
      <c r="J27" s="141">
        <v>25</v>
      </c>
      <c r="K27" s="141">
        <v>4</v>
      </c>
      <c r="L27" s="141">
        <v>0</v>
      </c>
      <c r="M27" s="141">
        <v>5</v>
      </c>
      <c r="N27" s="134">
        <v>5</v>
      </c>
      <c r="O27" s="134">
        <v>0</v>
      </c>
      <c r="P27" s="141">
        <v>12</v>
      </c>
      <c r="Q27" s="134">
        <v>0</v>
      </c>
      <c r="R27" s="143">
        <f>IF(V27="xuất sắc",5,IF(V27="Giỏi",4,IF(V27="khá",3,IF(V27="TB",1,0))))</f>
        <v>1</v>
      </c>
      <c r="S27" s="144">
        <f>SUM(J27:R27)</f>
        <v>52</v>
      </c>
      <c r="T27" s="143" t="s">
        <v>182</v>
      </c>
      <c r="U27" s="145" t="s">
        <v>205</v>
      </c>
      <c r="V27" s="146" t="s">
        <v>182</v>
      </c>
      <c r="W27" s="147"/>
      <c r="X27" s="118"/>
      <c r="Y27" s="118"/>
    </row>
    <row r="28" spans="1:25" s="150" customFormat="1" ht="26.25" customHeight="1">
      <c r="A28" s="134">
        <v>21</v>
      </c>
      <c r="B28" s="140">
        <v>2310060023</v>
      </c>
      <c r="C28" s="136" t="s">
        <v>464</v>
      </c>
      <c r="D28" s="137" t="s">
        <v>184</v>
      </c>
      <c r="E28" s="135"/>
      <c r="F28" s="139"/>
      <c r="G28" s="134"/>
      <c r="H28" s="134"/>
      <c r="I28" s="134"/>
      <c r="J28" s="141">
        <v>25</v>
      </c>
      <c r="K28" s="141">
        <v>7</v>
      </c>
      <c r="L28" s="141">
        <v>4</v>
      </c>
      <c r="M28" s="141">
        <v>5</v>
      </c>
      <c r="N28" s="134">
        <v>5</v>
      </c>
      <c r="O28" s="134">
        <v>0</v>
      </c>
      <c r="P28" s="141">
        <v>15</v>
      </c>
      <c r="Q28" s="134">
        <v>0</v>
      </c>
      <c r="R28" s="143">
        <f>IF(V28="xuất sắc",5,IF(V28="Giỏi",4,IF(V28="khá",3,IF(V28="TB",1,0))))</f>
        <v>1</v>
      </c>
      <c r="S28" s="144">
        <f>SUM(J28:R28)</f>
        <v>62</v>
      </c>
      <c r="T28" s="143" t="s">
        <v>182</v>
      </c>
      <c r="U28" s="145" t="s">
        <v>448</v>
      </c>
      <c r="V28" s="146" t="s">
        <v>182</v>
      </c>
      <c r="W28" s="147"/>
    </row>
    <row r="29" spans="1:25" s="150" customFormat="1" ht="26.25" customHeight="1">
      <c r="A29" s="161">
        <v>22</v>
      </c>
      <c r="B29" s="256">
        <v>2310060024</v>
      </c>
      <c r="C29" s="136" t="s">
        <v>465</v>
      </c>
      <c r="D29" s="137" t="s">
        <v>41</v>
      </c>
      <c r="E29" s="135"/>
      <c r="F29" s="139"/>
      <c r="G29" s="134"/>
      <c r="H29" s="134"/>
      <c r="I29" s="134"/>
      <c r="J29" s="141">
        <v>25</v>
      </c>
      <c r="K29" s="141">
        <v>7</v>
      </c>
      <c r="L29" s="141">
        <v>4</v>
      </c>
      <c r="M29" s="141">
        <v>5</v>
      </c>
      <c r="N29" s="134">
        <v>5</v>
      </c>
      <c r="O29" s="134">
        <v>0</v>
      </c>
      <c r="P29" s="141">
        <v>15</v>
      </c>
      <c r="Q29" s="134">
        <v>0</v>
      </c>
      <c r="R29" s="143">
        <f>IF(V29="xuất sắc",5,IF(V29="Giỏi",4,IF(V29="khá",3,IF(V29="TB",1,0))))</f>
        <v>1</v>
      </c>
      <c r="S29" s="144">
        <f>SUM(J29:R29)</f>
        <v>62</v>
      </c>
      <c r="T29" s="143" t="s">
        <v>182</v>
      </c>
      <c r="U29" s="145" t="s">
        <v>466</v>
      </c>
      <c r="V29" s="146" t="s">
        <v>182</v>
      </c>
      <c r="W29" s="147"/>
    </row>
    <row r="30" spans="1:25" s="150" customFormat="1" ht="26.25" customHeight="1">
      <c r="A30" s="134">
        <v>23</v>
      </c>
      <c r="B30" s="140">
        <v>2310060025</v>
      </c>
      <c r="C30" s="136" t="s">
        <v>39</v>
      </c>
      <c r="D30" s="137" t="s">
        <v>42</v>
      </c>
      <c r="E30" s="135"/>
      <c r="F30" s="139"/>
      <c r="G30" s="134"/>
      <c r="H30" s="134"/>
      <c r="I30" s="134"/>
      <c r="J30" s="141">
        <v>25</v>
      </c>
      <c r="K30" s="141">
        <v>7</v>
      </c>
      <c r="L30" s="141">
        <v>4</v>
      </c>
      <c r="M30" s="141">
        <v>5</v>
      </c>
      <c r="N30" s="134">
        <v>5</v>
      </c>
      <c r="O30" s="134">
        <v>0</v>
      </c>
      <c r="P30" s="141">
        <v>15</v>
      </c>
      <c r="Q30" s="134">
        <v>10</v>
      </c>
      <c r="R30" s="143">
        <f>IF(V30="xuất sắc",5,IF(V30="Giỏi",4,IF(V30="khá",3,IF(V30="TB",1,0))))</f>
        <v>3</v>
      </c>
      <c r="S30" s="144">
        <f>SUM(J30:R30)</f>
        <v>74</v>
      </c>
      <c r="T30" s="143" t="s">
        <v>186</v>
      </c>
      <c r="U30" s="145" t="s">
        <v>467</v>
      </c>
      <c r="V30" s="146" t="s">
        <v>186</v>
      </c>
      <c r="W30" s="147"/>
    </row>
    <row r="31" spans="1:25" s="150" customFormat="1" ht="26.25" customHeight="1">
      <c r="A31" s="161">
        <v>24</v>
      </c>
      <c r="B31" s="140">
        <v>2310060026</v>
      </c>
      <c r="C31" s="136" t="s">
        <v>468</v>
      </c>
      <c r="D31" s="137" t="s">
        <v>29</v>
      </c>
      <c r="E31" s="135"/>
      <c r="F31" s="139"/>
      <c r="G31" s="134"/>
      <c r="H31" s="134"/>
      <c r="I31" s="134"/>
      <c r="J31" s="141">
        <v>25</v>
      </c>
      <c r="K31" s="141">
        <v>7</v>
      </c>
      <c r="L31" s="141">
        <v>4</v>
      </c>
      <c r="M31" s="141">
        <v>10</v>
      </c>
      <c r="N31" s="134">
        <v>5</v>
      </c>
      <c r="O31" s="134">
        <v>0</v>
      </c>
      <c r="P31" s="141">
        <v>15</v>
      </c>
      <c r="Q31" s="134">
        <v>0</v>
      </c>
      <c r="R31" s="143">
        <f>IF(V31="xuất sắc",5,IF(V31="Giỏi",4,IF(V31="khá",3,IF(V31="TB",1,0))))</f>
        <v>3</v>
      </c>
      <c r="S31" s="144">
        <f>SUM(J31:R31)</f>
        <v>69</v>
      </c>
      <c r="T31" s="143" t="s">
        <v>182</v>
      </c>
      <c r="U31" s="145" t="s">
        <v>195</v>
      </c>
      <c r="V31" s="146" t="s">
        <v>186</v>
      </c>
      <c r="W31" s="147"/>
    </row>
    <row r="32" spans="1:25" s="150" customFormat="1" ht="26.25" customHeight="1">
      <c r="A32" s="134">
        <v>25</v>
      </c>
      <c r="B32" s="140">
        <v>2310060027</v>
      </c>
      <c r="C32" s="136" t="s">
        <v>469</v>
      </c>
      <c r="D32" s="137" t="s">
        <v>470</v>
      </c>
      <c r="E32" s="135" t="s">
        <v>471</v>
      </c>
      <c r="F32" s="139"/>
      <c r="G32" s="134"/>
      <c r="H32" s="134"/>
      <c r="I32" s="134"/>
      <c r="J32" s="141">
        <v>25</v>
      </c>
      <c r="K32" s="141">
        <v>7</v>
      </c>
      <c r="L32" s="141">
        <v>8</v>
      </c>
      <c r="M32" s="141">
        <v>5</v>
      </c>
      <c r="N32" s="134">
        <v>10</v>
      </c>
      <c r="O32" s="134">
        <v>0</v>
      </c>
      <c r="P32" s="141">
        <v>15</v>
      </c>
      <c r="Q32" s="134">
        <v>0</v>
      </c>
      <c r="R32" s="143">
        <f>IF(V32="xuất sắc",5,IF(V32="Giỏi",4,IF(V32="khá",3,IF(V32="TB",1,0))))</f>
        <v>0</v>
      </c>
      <c r="S32" s="144">
        <f>SUM(J32:R32)</f>
        <v>70</v>
      </c>
      <c r="T32" s="143" t="s">
        <v>186</v>
      </c>
      <c r="U32" s="145" t="s">
        <v>472</v>
      </c>
      <c r="V32" s="146" t="s">
        <v>189</v>
      </c>
      <c r="W32" s="147"/>
    </row>
    <row r="33" spans="1:25" s="150" customFormat="1" ht="26.25" customHeight="1">
      <c r="A33" s="161">
        <v>26</v>
      </c>
      <c r="B33" s="140">
        <v>2310060028</v>
      </c>
      <c r="C33" s="136" t="s">
        <v>473</v>
      </c>
      <c r="D33" s="137" t="s">
        <v>204</v>
      </c>
      <c r="E33" s="135"/>
      <c r="F33" s="139"/>
      <c r="G33" s="134"/>
      <c r="H33" s="134"/>
      <c r="I33" s="134"/>
      <c r="J33" s="141">
        <v>23</v>
      </c>
      <c r="K33" s="141">
        <v>0</v>
      </c>
      <c r="L33" s="141">
        <v>0</v>
      </c>
      <c r="M33" s="141">
        <v>5</v>
      </c>
      <c r="N33" s="134">
        <v>5</v>
      </c>
      <c r="O33" s="134">
        <v>0</v>
      </c>
      <c r="P33" s="141">
        <v>12</v>
      </c>
      <c r="Q33" s="134">
        <v>0</v>
      </c>
      <c r="R33" s="143">
        <f>IF(V33="xuất sắc",5,IF(V33="Giỏi",4,IF(V33="khá",3,IF(V33="TB",1,0))))</f>
        <v>0</v>
      </c>
      <c r="S33" s="144">
        <f>SUM(J33:R33)</f>
        <v>45</v>
      </c>
      <c r="T33" s="143" t="s">
        <v>189</v>
      </c>
      <c r="U33" s="145" t="s">
        <v>474</v>
      </c>
      <c r="V33" s="146" t="s">
        <v>189</v>
      </c>
      <c r="W33" s="147"/>
    </row>
    <row r="34" spans="1:25" s="150" customFormat="1" ht="26.25" customHeight="1">
      <c r="A34" s="134">
        <v>27</v>
      </c>
      <c r="B34" s="140">
        <v>2310060029</v>
      </c>
      <c r="C34" s="136" t="s">
        <v>39</v>
      </c>
      <c r="D34" s="137" t="s">
        <v>475</v>
      </c>
      <c r="E34" s="135"/>
      <c r="F34" s="139"/>
      <c r="G34" s="134"/>
      <c r="H34" s="134"/>
      <c r="I34" s="134"/>
      <c r="J34" s="141">
        <v>25</v>
      </c>
      <c r="K34" s="141">
        <v>5</v>
      </c>
      <c r="L34" s="141">
        <v>4</v>
      </c>
      <c r="M34" s="141">
        <v>5</v>
      </c>
      <c r="N34" s="134">
        <v>5</v>
      </c>
      <c r="O34" s="134">
        <v>0</v>
      </c>
      <c r="P34" s="141">
        <v>15</v>
      </c>
      <c r="Q34" s="134">
        <v>0</v>
      </c>
      <c r="R34" s="143">
        <f>IF(V34="xuất sắc",5,IF(V34="Giỏi",4,IF(V34="khá",3,IF(V34="TB",1,0))))</f>
        <v>0</v>
      </c>
      <c r="S34" s="144">
        <f>SUM(J34:R34)</f>
        <v>59</v>
      </c>
      <c r="T34" s="143" t="s">
        <v>182</v>
      </c>
      <c r="U34" s="145" t="s">
        <v>476</v>
      </c>
      <c r="V34" s="146" t="s">
        <v>189</v>
      </c>
      <c r="W34" s="147"/>
    </row>
    <row r="35" spans="1:25" s="118" customFormat="1" ht="26.25" customHeight="1">
      <c r="A35" s="161">
        <v>28</v>
      </c>
      <c r="B35" s="166">
        <v>2310060030</v>
      </c>
      <c r="C35" s="163" t="s">
        <v>477</v>
      </c>
      <c r="D35" s="164" t="s">
        <v>478</v>
      </c>
      <c r="E35" s="162"/>
      <c r="F35" s="165"/>
      <c r="G35" s="161"/>
      <c r="H35" s="161"/>
      <c r="I35" s="161"/>
      <c r="J35" s="153">
        <v>25</v>
      </c>
      <c r="K35" s="153">
        <v>7</v>
      </c>
      <c r="L35" s="153">
        <v>4</v>
      </c>
      <c r="M35" s="141">
        <v>5</v>
      </c>
      <c r="N35" s="161">
        <v>5</v>
      </c>
      <c r="O35" s="161">
        <v>0</v>
      </c>
      <c r="P35" s="153">
        <v>15</v>
      </c>
      <c r="Q35" s="161">
        <v>10</v>
      </c>
      <c r="R35" s="143">
        <f>IF(V35="xuất sắc",5,IF(V35="Giỏi",4,IF(V35="khá",3,IF(V35="TB",1,0))))</f>
        <v>3</v>
      </c>
      <c r="S35" s="144">
        <f>SUM(J35:R35)</f>
        <v>74</v>
      </c>
      <c r="T35" s="165" t="s">
        <v>186</v>
      </c>
      <c r="U35" s="120" t="s">
        <v>479</v>
      </c>
      <c r="V35" s="122" t="s">
        <v>186</v>
      </c>
      <c r="W35" s="121"/>
      <c r="X35" s="150"/>
      <c r="Y35" s="150"/>
    </row>
    <row r="36" spans="1:25" s="150" customFormat="1" ht="26.25" customHeight="1">
      <c r="A36" s="134">
        <v>29</v>
      </c>
      <c r="B36" s="140">
        <v>2310060031</v>
      </c>
      <c r="C36" s="136" t="s">
        <v>480</v>
      </c>
      <c r="D36" s="137" t="s">
        <v>481</v>
      </c>
      <c r="E36" s="135"/>
      <c r="F36" s="139"/>
      <c r="G36" s="134"/>
      <c r="H36" s="134"/>
      <c r="I36" s="134"/>
      <c r="J36" s="141">
        <v>25</v>
      </c>
      <c r="K36" s="141">
        <v>0</v>
      </c>
      <c r="L36" s="141">
        <v>4</v>
      </c>
      <c r="M36" s="141">
        <v>5</v>
      </c>
      <c r="N36" s="134">
        <v>5</v>
      </c>
      <c r="O36" s="134">
        <v>0</v>
      </c>
      <c r="P36" s="141">
        <v>12</v>
      </c>
      <c r="Q36" s="134">
        <v>0</v>
      </c>
      <c r="R36" s="143">
        <f>IF(V36="xuất sắc",5,IF(V36="Giỏi",4,IF(V36="khá",3,IF(V36="TB",1,0))))</f>
        <v>1</v>
      </c>
      <c r="S36" s="144">
        <f>SUM(J36:R36)</f>
        <v>52</v>
      </c>
      <c r="T36" s="143" t="s">
        <v>182</v>
      </c>
      <c r="U36" s="145" t="s">
        <v>482</v>
      </c>
      <c r="V36" s="146" t="s">
        <v>182</v>
      </c>
      <c r="W36" s="147"/>
    </row>
    <row r="37" spans="1:25" s="150" customFormat="1" ht="26.25" customHeight="1">
      <c r="A37" s="161">
        <v>30</v>
      </c>
      <c r="B37" s="140">
        <v>2310060032</v>
      </c>
      <c r="C37" s="136" t="s">
        <v>483</v>
      </c>
      <c r="D37" s="137" t="s">
        <v>43</v>
      </c>
      <c r="E37" s="135" t="s">
        <v>367</v>
      </c>
      <c r="F37" s="139"/>
      <c r="G37" s="134"/>
      <c r="H37" s="134"/>
      <c r="I37" s="134"/>
      <c r="J37" s="141">
        <v>25</v>
      </c>
      <c r="K37" s="141">
        <v>7</v>
      </c>
      <c r="L37" s="141">
        <v>8</v>
      </c>
      <c r="M37" s="141">
        <v>5</v>
      </c>
      <c r="N37" s="134">
        <v>10</v>
      </c>
      <c r="O37" s="134">
        <v>0</v>
      </c>
      <c r="P37" s="141">
        <v>15</v>
      </c>
      <c r="Q37" s="134">
        <v>0</v>
      </c>
      <c r="R37" s="143">
        <f>IF(V37="xuất sắc",5,IF(V37="Giỏi",4,IF(V37="khá",3,IF(V37="TB",1,0))))</f>
        <v>4</v>
      </c>
      <c r="S37" s="144">
        <f>SUM(J37:R37)</f>
        <v>74</v>
      </c>
      <c r="T37" s="143" t="s">
        <v>186</v>
      </c>
      <c r="U37" s="145" t="s">
        <v>484</v>
      </c>
      <c r="V37" s="146" t="s">
        <v>273</v>
      </c>
      <c r="W37" s="147"/>
    </row>
    <row r="38" spans="1:25" s="118" customFormat="1" ht="26.25" customHeight="1">
      <c r="A38" s="134">
        <v>31</v>
      </c>
      <c r="B38" s="166">
        <v>2310060033</v>
      </c>
      <c r="C38" s="163" t="s">
        <v>485</v>
      </c>
      <c r="D38" s="164" t="s">
        <v>43</v>
      </c>
      <c r="E38" s="162"/>
      <c r="F38" s="165"/>
      <c r="G38" s="161"/>
      <c r="H38" s="161"/>
      <c r="I38" s="161"/>
      <c r="J38" s="153">
        <v>25</v>
      </c>
      <c r="K38" s="153">
        <v>2</v>
      </c>
      <c r="L38" s="153">
        <v>0</v>
      </c>
      <c r="M38" s="141">
        <v>5</v>
      </c>
      <c r="N38" s="161">
        <v>5</v>
      </c>
      <c r="O38" s="161">
        <v>0</v>
      </c>
      <c r="P38" s="153">
        <v>12</v>
      </c>
      <c r="Q38" s="161">
        <v>0</v>
      </c>
      <c r="R38" s="143">
        <f>IF(V38="xuất sắc",5,IF(V38="Giỏi",4,IF(V38="khá",3,IF(V38="TB",1,0))))</f>
        <v>0</v>
      </c>
      <c r="S38" s="144">
        <f>SUM(J38:R38)</f>
        <v>49</v>
      </c>
      <c r="T38" s="168" t="s">
        <v>189</v>
      </c>
      <c r="U38" s="120" t="s">
        <v>486</v>
      </c>
      <c r="V38" s="130" t="s">
        <v>189</v>
      </c>
      <c r="W38" s="121"/>
      <c r="X38" s="150"/>
      <c r="Y38" s="150"/>
    </row>
    <row r="39" spans="1:25" s="150" customFormat="1" ht="26.25" customHeight="1">
      <c r="A39" s="161">
        <v>32</v>
      </c>
      <c r="B39" s="140">
        <v>2310060034</v>
      </c>
      <c r="C39" s="136" t="s">
        <v>487</v>
      </c>
      <c r="D39" s="137" t="s">
        <v>60</v>
      </c>
      <c r="E39" s="135"/>
      <c r="F39" s="139"/>
      <c r="G39" s="134"/>
      <c r="H39" s="134"/>
      <c r="I39" s="134"/>
      <c r="J39" s="141"/>
      <c r="K39" s="141"/>
      <c r="L39" s="141"/>
      <c r="M39" s="141"/>
      <c r="N39" s="134"/>
      <c r="O39" s="134"/>
      <c r="P39" s="141"/>
      <c r="Q39" s="134"/>
      <c r="R39" s="143"/>
      <c r="S39" s="144"/>
      <c r="T39" s="143"/>
      <c r="U39" s="145" t="s">
        <v>376</v>
      </c>
      <c r="V39" s="146" t="s">
        <v>189</v>
      </c>
      <c r="W39" s="147"/>
    </row>
    <row r="40" spans="1:25" s="150" customFormat="1" ht="26.25" customHeight="1">
      <c r="A40" s="134">
        <v>33</v>
      </c>
      <c r="B40" s="140">
        <v>2310060035</v>
      </c>
      <c r="C40" s="136" t="s">
        <v>488</v>
      </c>
      <c r="D40" s="137" t="s">
        <v>489</v>
      </c>
      <c r="E40" s="135"/>
      <c r="F40" s="139"/>
      <c r="G40" s="134"/>
      <c r="H40" s="134"/>
      <c r="I40" s="134"/>
      <c r="J40" s="141"/>
      <c r="K40" s="141"/>
      <c r="L40" s="141"/>
      <c r="M40" s="141"/>
      <c r="N40" s="134"/>
      <c r="O40" s="134"/>
      <c r="P40" s="141"/>
      <c r="Q40" s="134"/>
      <c r="R40" s="143"/>
      <c r="S40" s="144"/>
      <c r="T40" s="143"/>
      <c r="U40" s="145" t="s">
        <v>376</v>
      </c>
      <c r="V40" s="146" t="s">
        <v>189</v>
      </c>
      <c r="W40" s="147"/>
    </row>
    <row r="41" spans="1:25" s="150" customFormat="1" ht="26.25" customHeight="1">
      <c r="A41" s="161">
        <v>34</v>
      </c>
      <c r="B41" s="140">
        <v>2310060036</v>
      </c>
      <c r="C41" s="136" t="s">
        <v>490</v>
      </c>
      <c r="D41" s="137" t="s">
        <v>44</v>
      </c>
      <c r="E41" s="135"/>
      <c r="F41" s="139"/>
      <c r="G41" s="134"/>
      <c r="H41" s="134"/>
      <c r="I41" s="134"/>
      <c r="J41" s="141">
        <v>25</v>
      </c>
      <c r="K41" s="141">
        <v>5</v>
      </c>
      <c r="L41" s="141">
        <v>4</v>
      </c>
      <c r="M41" s="141">
        <v>5</v>
      </c>
      <c r="N41" s="134">
        <v>5</v>
      </c>
      <c r="O41" s="134">
        <v>0</v>
      </c>
      <c r="P41" s="141">
        <v>15</v>
      </c>
      <c r="Q41" s="134">
        <v>0</v>
      </c>
      <c r="R41" s="143">
        <f>IF(V41="xuất sắc",5,IF(V41="Giỏi",4,IF(V41="khá",3,IF(V41="TB",1,0))))</f>
        <v>3</v>
      </c>
      <c r="S41" s="144">
        <f>SUM(J41:R41)</f>
        <v>62</v>
      </c>
      <c r="T41" s="143" t="s">
        <v>182</v>
      </c>
      <c r="U41" s="145" t="s">
        <v>185</v>
      </c>
      <c r="V41" s="146" t="s">
        <v>186</v>
      </c>
      <c r="W41" s="147"/>
    </row>
    <row r="42" spans="1:25" s="118" customFormat="1" ht="26.25" customHeight="1">
      <c r="A42" s="134">
        <v>35</v>
      </c>
      <c r="B42" s="166">
        <v>2310060037</v>
      </c>
      <c r="C42" s="163" t="s">
        <v>491</v>
      </c>
      <c r="D42" s="164" t="s">
        <v>492</v>
      </c>
      <c r="E42" s="162"/>
      <c r="F42" s="165"/>
      <c r="G42" s="161"/>
      <c r="H42" s="161"/>
      <c r="I42" s="161"/>
      <c r="J42" s="153">
        <v>25</v>
      </c>
      <c r="K42" s="153">
        <v>0</v>
      </c>
      <c r="L42" s="153">
        <v>8</v>
      </c>
      <c r="M42" s="141">
        <v>5</v>
      </c>
      <c r="N42" s="161">
        <v>5</v>
      </c>
      <c r="O42" s="161">
        <v>0</v>
      </c>
      <c r="P42" s="153">
        <v>12</v>
      </c>
      <c r="Q42" s="161">
        <v>0</v>
      </c>
      <c r="R42" s="143">
        <f>IF(V42="xuất sắc",5,IF(V42="Giỏi",4,IF(V42="khá",3,IF(V42="TB",1,0))))</f>
        <v>0</v>
      </c>
      <c r="S42" s="144">
        <f>SUM(J42:R42)</f>
        <v>55</v>
      </c>
      <c r="T42" s="168" t="s">
        <v>182</v>
      </c>
      <c r="U42" s="120" t="s">
        <v>377</v>
      </c>
      <c r="V42" s="130" t="s">
        <v>189</v>
      </c>
      <c r="W42" s="121"/>
      <c r="X42" s="150"/>
      <c r="Y42" s="150"/>
    </row>
    <row r="43" spans="1:25" s="150" customFormat="1" ht="26.25" customHeight="1">
      <c r="A43" s="161">
        <v>36</v>
      </c>
      <c r="B43" s="140">
        <v>2310060038</v>
      </c>
      <c r="C43" s="136" t="s">
        <v>493</v>
      </c>
      <c r="D43" s="137" t="s">
        <v>494</v>
      </c>
      <c r="E43" s="135"/>
      <c r="F43" s="139"/>
      <c r="G43" s="134"/>
      <c r="H43" s="134"/>
      <c r="I43" s="134"/>
      <c r="J43" s="141">
        <v>25</v>
      </c>
      <c r="K43" s="141">
        <v>7</v>
      </c>
      <c r="L43" s="141">
        <v>4</v>
      </c>
      <c r="M43" s="141">
        <v>5</v>
      </c>
      <c r="N43" s="134">
        <v>5</v>
      </c>
      <c r="O43" s="134">
        <v>0</v>
      </c>
      <c r="P43" s="141">
        <v>15</v>
      </c>
      <c r="Q43" s="134">
        <v>0</v>
      </c>
      <c r="R43" s="143">
        <f>IF(V43="xuất sắc",5,IF(V43="Giỏi",4,IF(V43="khá",3,IF(V43="TB",1,0))))</f>
        <v>1</v>
      </c>
      <c r="S43" s="144">
        <f>SUM(J43:R43)</f>
        <v>62</v>
      </c>
      <c r="T43" s="143" t="s">
        <v>182</v>
      </c>
      <c r="U43" s="145" t="s">
        <v>495</v>
      </c>
      <c r="V43" s="146" t="s">
        <v>182</v>
      </c>
      <c r="W43" s="147"/>
    </row>
    <row r="44" spans="1:25" s="118" customFormat="1" ht="26.25" customHeight="1">
      <c r="A44" s="134">
        <v>37</v>
      </c>
      <c r="B44" s="166">
        <v>2310060039</v>
      </c>
      <c r="C44" s="163" t="s">
        <v>496</v>
      </c>
      <c r="D44" s="164" t="s">
        <v>497</v>
      </c>
      <c r="E44" s="162"/>
      <c r="F44" s="165"/>
      <c r="G44" s="161"/>
      <c r="H44" s="161"/>
      <c r="I44" s="161"/>
      <c r="J44" s="153">
        <v>25</v>
      </c>
      <c r="K44" s="153">
        <v>7</v>
      </c>
      <c r="L44" s="153">
        <v>8</v>
      </c>
      <c r="M44" s="141">
        <v>5</v>
      </c>
      <c r="N44" s="161">
        <v>5</v>
      </c>
      <c r="O44" s="161">
        <v>0</v>
      </c>
      <c r="P44" s="153">
        <v>15</v>
      </c>
      <c r="Q44" s="161">
        <v>0</v>
      </c>
      <c r="R44" s="143">
        <f>IF(V44="xuất sắc",5,IF(V44="Giỏi",4,IF(V44="khá",3,IF(V44="TB",1,0))))</f>
        <v>3</v>
      </c>
      <c r="S44" s="144">
        <f>SUM(J44:R44)</f>
        <v>68</v>
      </c>
      <c r="T44" s="168" t="s">
        <v>182</v>
      </c>
      <c r="U44" s="120" t="s">
        <v>467</v>
      </c>
      <c r="V44" s="130" t="s">
        <v>186</v>
      </c>
      <c r="W44" s="121"/>
      <c r="X44" s="150"/>
      <c r="Y44" s="150"/>
    </row>
    <row r="45" spans="1:25" s="150" customFormat="1" ht="26.25" customHeight="1">
      <c r="A45" s="161">
        <v>38</v>
      </c>
      <c r="B45" s="140">
        <v>2310060040</v>
      </c>
      <c r="C45" s="136" t="s">
        <v>99</v>
      </c>
      <c r="D45" s="137" t="s">
        <v>384</v>
      </c>
      <c r="E45" s="135"/>
      <c r="F45" s="139"/>
      <c r="G45" s="134"/>
      <c r="H45" s="134"/>
      <c r="I45" s="134"/>
      <c r="J45" s="141"/>
      <c r="K45" s="141"/>
      <c r="L45" s="141"/>
      <c r="M45" s="141"/>
      <c r="N45" s="134"/>
      <c r="O45" s="134"/>
      <c r="P45" s="141"/>
      <c r="Q45" s="134"/>
      <c r="R45" s="143">
        <f>IF(V45="xuất sắc",5,IF(V45="Giỏi",4,IF(V45="khá",3,IF(V45="TB",1,0))))</f>
        <v>1</v>
      </c>
      <c r="S45" s="144">
        <f>SUM(J45:R45)</f>
        <v>1</v>
      </c>
      <c r="T45" s="143"/>
      <c r="U45" s="145" t="s">
        <v>438</v>
      </c>
      <c r="V45" s="146" t="s">
        <v>182</v>
      </c>
      <c r="W45" s="147"/>
    </row>
    <row r="46" spans="1:25" s="150" customFormat="1" ht="26.25" customHeight="1">
      <c r="A46" s="134">
        <v>39</v>
      </c>
      <c r="B46" s="140">
        <v>2310060041</v>
      </c>
      <c r="C46" s="136" t="s">
        <v>45</v>
      </c>
      <c r="D46" s="137" t="s">
        <v>498</v>
      </c>
      <c r="E46" s="135"/>
      <c r="F46" s="139"/>
      <c r="G46" s="134"/>
      <c r="H46" s="134"/>
      <c r="I46" s="134"/>
      <c r="J46" s="141">
        <v>25</v>
      </c>
      <c r="K46" s="141">
        <v>7</v>
      </c>
      <c r="L46" s="141">
        <v>4</v>
      </c>
      <c r="M46" s="141">
        <v>5</v>
      </c>
      <c r="N46" s="134">
        <v>5</v>
      </c>
      <c r="O46" s="134">
        <v>0</v>
      </c>
      <c r="P46" s="141">
        <v>15</v>
      </c>
      <c r="Q46" s="134">
        <v>0</v>
      </c>
      <c r="R46" s="143">
        <f>IF(V46="xuất sắc",5,IF(V46="Giỏi",4,IF(V46="khá",3,IF(V46="TB",1,0))))</f>
        <v>3</v>
      </c>
      <c r="S46" s="144">
        <f>SUM(J46:R46)</f>
        <v>64</v>
      </c>
      <c r="T46" s="143" t="s">
        <v>182</v>
      </c>
      <c r="U46" s="145" t="s">
        <v>443</v>
      </c>
      <c r="V46" s="146" t="s">
        <v>186</v>
      </c>
      <c r="W46" s="147"/>
    </row>
    <row r="47" spans="1:25" s="150" customFormat="1" ht="26.25" customHeight="1">
      <c r="A47" s="161">
        <v>40</v>
      </c>
      <c r="B47" s="140">
        <v>2310060042</v>
      </c>
      <c r="C47" s="136" t="s">
        <v>499</v>
      </c>
      <c r="D47" s="137" t="s">
        <v>500</v>
      </c>
      <c r="E47" s="135"/>
      <c r="F47" s="139"/>
      <c r="G47" s="134"/>
      <c r="H47" s="134"/>
      <c r="I47" s="134"/>
      <c r="J47" s="141">
        <v>25</v>
      </c>
      <c r="K47" s="141">
        <v>7</v>
      </c>
      <c r="L47" s="141">
        <v>8</v>
      </c>
      <c r="M47" s="141">
        <v>5</v>
      </c>
      <c r="N47" s="134">
        <v>5</v>
      </c>
      <c r="O47" s="134">
        <v>0</v>
      </c>
      <c r="P47" s="141">
        <v>15</v>
      </c>
      <c r="Q47" s="134">
        <v>0</v>
      </c>
      <c r="R47" s="143">
        <f>IF(V47="xuất sắc",5,IF(V47="Giỏi",4,IF(V47="khá",3,IF(V47="TB",1,0))))</f>
        <v>1</v>
      </c>
      <c r="S47" s="144">
        <f>SUM(J47:R47)</f>
        <v>66</v>
      </c>
      <c r="T47" s="143" t="s">
        <v>182</v>
      </c>
      <c r="U47" s="145" t="s">
        <v>448</v>
      </c>
      <c r="V47" s="146" t="s">
        <v>182</v>
      </c>
      <c r="W47" s="147"/>
    </row>
    <row r="48" spans="1:25" s="150" customFormat="1" ht="26.25" customHeight="1">
      <c r="A48" s="134">
        <v>41</v>
      </c>
      <c r="B48" s="140">
        <v>2310060043</v>
      </c>
      <c r="C48" s="136" t="s">
        <v>501</v>
      </c>
      <c r="D48" s="137" t="s">
        <v>32</v>
      </c>
      <c r="E48" s="135"/>
      <c r="F48" s="139"/>
      <c r="G48" s="134"/>
      <c r="H48" s="134"/>
      <c r="I48" s="134"/>
      <c r="J48" s="141"/>
      <c r="K48" s="141"/>
      <c r="L48" s="141"/>
      <c r="M48" s="141"/>
      <c r="N48" s="134"/>
      <c r="O48" s="134"/>
      <c r="P48" s="141"/>
      <c r="Q48" s="134"/>
      <c r="R48" s="143"/>
      <c r="S48" s="144"/>
      <c r="T48" s="143"/>
      <c r="U48" s="145" t="s">
        <v>376</v>
      </c>
      <c r="V48" s="146" t="s">
        <v>189</v>
      </c>
      <c r="W48" s="147"/>
    </row>
    <row r="49" spans="1:25" s="150" customFormat="1" ht="26.25" customHeight="1">
      <c r="A49" s="161">
        <v>42</v>
      </c>
      <c r="B49" s="256">
        <v>2310060044</v>
      </c>
      <c r="C49" s="136" t="s">
        <v>502</v>
      </c>
      <c r="D49" s="137" t="s">
        <v>46</v>
      </c>
      <c r="E49" s="135"/>
      <c r="F49" s="139"/>
      <c r="G49" s="134"/>
      <c r="H49" s="134"/>
      <c r="I49" s="134"/>
      <c r="J49" s="141">
        <v>25</v>
      </c>
      <c r="K49" s="141">
        <v>7</v>
      </c>
      <c r="L49" s="141">
        <v>4</v>
      </c>
      <c r="M49" s="141">
        <v>5</v>
      </c>
      <c r="N49" s="134">
        <v>5</v>
      </c>
      <c r="O49" s="134">
        <v>0</v>
      </c>
      <c r="P49" s="141">
        <v>15</v>
      </c>
      <c r="Q49" s="134">
        <v>0</v>
      </c>
      <c r="R49" s="143">
        <f>IF(V49="xuất sắc",5,IF(V49="Giỏi",4,IF(V49="khá",3,IF(V49="TB",1,0))))</f>
        <v>4</v>
      </c>
      <c r="S49" s="144">
        <f>SUM(J49:R49)</f>
        <v>65</v>
      </c>
      <c r="T49" s="143" t="s">
        <v>182</v>
      </c>
      <c r="U49" s="145" t="s">
        <v>454</v>
      </c>
      <c r="V49" s="146" t="s">
        <v>273</v>
      </c>
      <c r="W49" s="147"/>
    </row>
    <row r="50" spans="1:25" s="150" customFormat="1" ht="26.25" customHeight="1">
      <c r="A50" s="134">
        <v>43</v>
      </c>
      <c r="B50" s="140">
        <v>2310060045</v>
      </c>
      <c r="C50" s="136" t="s">
        <v>503</v>
      </c>
      <c r="D50" s="137" t="s">
        <v>236</v>
      </c>
      <c r="E50" s="135"/>
      <c r="F50" s="139"/>
      <c r="G50" s="134"/>
      <c r="H50" s="134"/>
      <c r="I50" s="134"/>
      <c r="J50" s="141">
        <v>25</v>
      </c>
      <c r="K50" s="141">
        <v>5</v>
      </c>
      <c r="L50" s="141">
        <v>0</v>
      </c>
      <c r="M50" s="141">
        <v>5</v>
      </c>
      <c r="N50" s="134">
        <v>5</v>
      </c>
      <c r="O50" s="134">
        <v>0</v>
      </c>
      <c r="P50" s="141">
        <v>12</v>
      </c>
      <c r="Q50" s="134">
        <v>0</v>
      </c>
      <c r="R50" s="143">
        <f>IF(V50="xuất sắc",5,IF(V50="Giỏi",4,IF(V50="khá",3,IF(V50="TB",1,0))))</f>
        <v>4</v>
      </c>
      <c r="S50" s="144">
        <f>SUM(J50:R50)</f>
        <v>56</v>
      </c>
      <c r="T50" s="143" t="s">
        <v>182</v>
      </c>
      <c r="U50" s="145" t="s">
        <v>272</v>
      </c>
      <c r="V50" s="146" t="s">
        <v>273</v>
      </c>
      <c r="W50" s="147"/>
    </row>
    <row r="51" spans="1:25" s="150" customFormat="1" ht="26.25" customHeight="1">
      <c r="A51" s="161">
        <v>44</v>
      </c>
      <c r="B51" s="140">
        <v>2310060046</v>
      </c>
      <c r="C51" s="136" t="s">
        <v>504</v>
      </c>
      <c r="D51" s="137" t="s">
        <v>505</v>
      </c>
      <c r="E51" s="135"/>
      <c r="F51" s="139"/>
      <c r="G51" s="134"/>
      <c r="H51" s="134"/>
      <c r="I51" s="134"/>
      <c r="J51" s="141"/>
      <c r="K51" s="141"/>
      <c r="L51" s="141"/>
      <c r="M51" s="141"/>
      <c r="N51" s="134"/>
      <c r="O51" s="134"/>
      <c r="P51" s="141"/>
      <c r="Q51" s="134"/>
      <c r="R51" s="143"/>
      <c r="S51" s="144"/>
      <c r="T51" s="143"/>
      <c r="U51" s="145" t="s">
        <v>376</v>
      </c>
      <c r="V51" s="146" t="s">
        <v>189</v>
      </c>
      <c r="W51" s="147"/>
    </row>
    <row r="52" spans="1:25" s="150" customFormat="1" ht="26.25" customHeight="1">
      <c r="A52" s="134">
        <v>45</v>
      </c>
      <c r="B52" s="140">
        <v>2310060047</v>
      </c>
      <c r="C52" s="136" t="s">
        <v>506</v>
      </c>
      <c r="D52" s="137" t="s">
        <v>507</v>
      </c>
      <c r="E52" s="135"/>
      <c r="F52" s="139"/>
      <c r="G52" s="134"/>
      <c r="H52" s="134"/>
      <c r="I52" s="134"/>
      <c r="J52" s="141">
        <v>23</v>
      </c>
      <c r="K52" s="141">
        <v>7</v>
      </c>
      <c r="L52" s="141">
        <v>4</v>
      </c>
      <c r="M52" s="141">
        <v>5</v>
      </c>
      <c r="N52" s="134">
        <v>5</v>
      </c>
      <c r="O52" s="134">
        <v>0</v>
      </c>
      <c r="P52" s="141">
        <v>12</v>
      </c>
      <c r="Q52" s="134">
        <v>0</v>
      </c>
      <c r="R52" s="143">
        <f>IF(V52="xuất sắc",5,IF(V52="Giỏi",4,IF(V52="khá",3,IF(V52="TB",1,0))))</f>
        <v>0</v>
      </c>
      <c r="S52" s="144">
        <f>SUM(J52:R52)</f>
        <v>56</v>
      </c>
      <c r="T52" s="143" t="s">
        <v>182</v>
      </c>
      <c r="U52" s="145" t="s">
        <v>486</v>
      </c>
      <c r="V52" s="146" t="s">
        <v>189</v>
      </c>
      <c r="W52" s="147"/>
    </row>
    <row r="53" spans="1:25" s="150" customFormat="1" ht="26.25" customHeight="1">
      <c r="A53" s="161">
        <v>46</v>
      </c>
      <c r="B53" s="256">
        <v>2310060048</v>
      </c>
      <c r="C53" s="136" t="s">
        <v>508</v>
      </c>
      <c r="D53" s="137" t="s">
        <v>509</v>
      </c>
      <c r="E53" s="135"/>
      <c r="F53" s="139"/>
      <c r="G53" s="134"/>
      <c r="H53" s="134"/>
      <c r="I53" s="134"/>
      <c r="J53" s="141">
        <v>25</v>
      </c>
      <c r="K53" s="141">
        <v>7</v>
      </c>
      <c r="L53" s="141">
        <v>4</v>
      </c>
      <c r="M53" s="141">
        <v>5</v>
      </c>
      <c r="N53" s="134">
        <v>5</v>
      </c>
      <c r="O53" s="134">
        <v>0</v>
      </c>
      <c r="P53" s="141">
        <v>15</v>
      </c>
      <c r="Q53" s="134">
        <v>0</v>
      </c>
      <c r="R53" s="143">
        <f>IF(V53="xuất sắc",5,IF(V53="Giỏi",4,IF(V53="khá",3,IF(V53="TB",1,0))))</f>
        <v>1</v>
      </c>
      <c r="S53" s="144">
        <f>SUM(J53:R53)</f>
        <v>62</v>
      </c>
      <c r="T53" s="143" t="s">
        <v>182</v>
      </c>
      <c r="U53" s="145" t="s">
        <v>510</v>
      </c>
      <c r="V53" s="146" t="s">
        <v>182</v>
      </c>
      <c r="W53" s="147"/>
    </row>
    <row r="54" spans="1:25" s="118" customFormat="1" ht="26.25" customHeight="1">
      <c r="A54" s="134">
        <v>47</v>
      </c>
      <c r="B54" s="166">
        <v>2310060049</v>
      </c>
      <c r="C54" s="163" t="s">
        <v>511</v>
      </c>
      <c r="D54" s="164" t="s">
        <v>38</v>
      </c>
      <c r="E54" s="162"/>
      <c r="F54" s="165"/>
      <c r="G54" s="161"/>
      <c r="H54" s="161"/>
      <c r="I54" s="161"/>
      <c r="J54" s="153">
        <v>23</v>
      </c>
      <c r="K54" s="153">
        <v>7</v>
      </c>
      <c r="L54" s="153">
        <v>4</v>
      </c>
      <c r="M54" s="141">
        <v>5</v>
      </c>
      <c r="N54" s="161">
        <v>5</v>
      </c>
      <c r="O54" s="161">
        <v>0</v>
      </c>
      <c r="P54" s="153">
        <v>12</v>
      </c>
      <c r="Q54" s="161">
        <v>0</v>
      </c>
      <c r="R54" s="143">
        <f>IF(V54="xuất sắc",5,IF(V54="Giỏi",4,IF(V54="khá",3,IF(V54="TB",1,0))))</f>
        <v>3</v>
      </c>
      <c r="S54" s="144">
        <f>SUM(J54:R54)</f>
        <v>59</v>
      </c>
      <c r="T54" s="165" t="s">
        <v>182</v>
      </c>
      <c r="U54" s="120" t="s">
        <v>479</v>
      </c>
      <c r="V54" s="122" t="s">
        <v>186</v>
      </c>
      <c r="W54" s="121"/>
      <c r="X54" s="150"/>
      <c r="Y54" s="150"/>
    </row>
    <row r="55" spans="1:25" s="150" customFormat="1" ht="26.25" customHeight="1">
      <c r="A55" s="161">
        <v>48</v>
      </c>
      <c r="B55" s="140">
        <v>2310060050</v>
      </c>
      <c r="C55" s="136" t="s">
        <v>512</v>
      </c>
      <c r="D55" s="137" t="s">
        <v>513</v>
      </c>
      <c r="E55" s="135"/>
      <c r="F55" s="139"/>
      <c r="G55" s="134"/>
      <c r="H55" s="134"/>
      <c r="I55" s="134"/>
      <c r="J55" s="141">
        <v>25</v>
      </c>
      <c r="K55" s="141">
        <v>7</v>
      </c>
      <c r="L55" s="141">
        <v>4</v>
      </c>
      <c r="M55" s="141">
        <v>5</v>
      </c>
      <c r="N55" s="134">
        <v>5</v>
      </c>
      <c r="O55" s="134">
        <v>0</v>
      </c>
      <c r="P55" s="141">
        <v>15</v>
      </c>
      <c r="Q55" s="134">
        <v>0</v>
      </c>
      <c r="R55" s="143">
        <f>IF(V55="xuất sắc",5,IF(V55="Giỏi",4,IF(V55="khá",3,IF(V55="TB",1,0))))</f>
        <v>3</v>
      </c>
      <c r="S55" s="144">
        <f>SUM(J55:R55)</f>
        <v>64</v>
      </c>
      <c r="T55" s="143" t="s">
        <v>182</v>
      </c>
      <c r="U55" s="145" t="s">
        <v>443</v>
      </c>
      <c r="V55" s="146" t="s">
        <v>186</v>
      </c>
      <c r="W55" s="147"/>
    </row>
    <row r="56" spans="1:25" s="150" customFormat="1" ht="26.25" customHeight="1">
      <c r="A56" s="134">
        <v>49</v>
      </c>
      <c r="B56" s="140">
        <v>2310060051</v>
      </c>
      <c r="C56" s="136" t="s">
        <v>514</v>
      </c>
      <c r="D56" s="137" t="s">
        <v>515</v>
      </c>
      <c r="E56" s="135"/>
      <c r="F56" s="139"/>
      <c r="G56" s="134"/>
      <c r="H56" s="134"/>
      <c r="I56" s="134"/>
      <c r="J56" s="141">
        <v>25</v>
      </c>
      <c r="K56" s="141">
        <v>7</v>
      </c>
      <c r="L56" s="141">
        <v>4</v>
      </c>
      <c r="M56" s="141">
        <v>5</v>
      </c>
      <c r="N56" s="134">
        <v>5</v>
      </c>
      <c r="O56" s="134">
        <v>0</v>
      </c>
      <c r="P56" s="141">
        <v>15</v>
      </c>
      <c r="Q56" s="134">
        <v>0</v>
      </c>
      <c r="R56" s="143">
        <f>IF(V56="xuất sắc",5,IF(V56="Giỏi",4,IF(V56="khá",3,IF(V56="TB",1,0))))</f>
        <v>4</v>
      </c>
      <c r="S56" s="144">
        <f>SUM(J56:R56)</f>
        <v>65</v>
      </c>
      <c r="T56" s="143" t="s">
        <v>182</v>
      </c>
      <c r="U56" s="145" t="s">
        <v>516</v>
      </c>
      <c r="V56" s="146" t="s">
        <v>273</v>
      </c>
      <c r="W56" s="147"/>
    </row>
    <row r="57" spans="1:25" s="150" customFormat="1" ht="26.25" customHeight="1">
      <c r="A57" s="161">
        <v>50</v>
      </c>
      <c r="B57" s="140">
        <v>2310060052</v>
      </c>
      <c r="C57" s="136" t="s">
        <v>517</v>
      </c>
      <c r="D57" s="137" t="s">
        <v>31</v>
      </c>
      <c r="E57" s="135"/>
      <c r="F57" s="139"/>
      <c r="G57" s="134"/>
      <c r="H57" s="134"/>
      <c r="I57" s="134"/>
      <c r="J57" s="141">
        <v>25</v>
      </c>
      <c r="K57" s="141">
        <v>7</v>
      </c>
      <c r="L57" s="141">
        <v>8</v>
      </c>
      <c r="M57" s="141">
        <v>5</v>
      </c>
      <c r="N57" s="134">
        <v>5</v>
      </c>
      <c r="O57" s="134">
        <v>0</v>
      </c>
      <c r="P57" s="141">
        <v>15</v>
      </c>
      <c r="Q57" s="134">
        <v>0</v>
      </c>
      <c r="R57" s="143">
        <f>IF(V57="xuất sắc",5,IF(V57="Giỏi",4,IF(V57="khá",3,IF(V57="TB",1,0))))</f>
        <v>3</v>
      </c>
      <c r="S57" s="144">
        <f>SUM(J57:R57)</f>
        <v>68</v>
      </c>
      <c r="T57" s="143" t="s">
        <v>182</v>
      </c>
      <c r="U57" s="145" t="s">
        <v>443</v>
      </c>
      <c r="V57" s="146" t="s">
        <v>186</v>
      </c>
      <c r="W57" s="147"/>
    </row>
    <row r="58" spans="1:25" s="118" customFormat="1" ht="26.25" customHeight="1">
      <c r="A58" s="134">
        <v>51</v>
      </c>
      <c r="B58" s="166">
        <v>2310060053</v>
      </c>
      <c r="C58" s="163" t="s">
        <v>518</v>
      </c>
      <c r="D58" s="164" t="s">
        <v>31</v>
      </c>
      <c r="E58" s="162"/>
      <c r="F58" s="165"/>
      <c r="G58" s="161"/>
      <c r="H58" s="161"/>
      <c r="I58" s="161"/>
      <c r="J58" s="153">
        <v>25</v>
      </c>
      <c r="K58" s="153">
        <v>7</v>
      </c>
      <c r="L58" s="153">
        <v>4</v>
      </c>
      <c r="M58" s="141">
        <v>5</v>
      </c>
      <c r="N58" s="161">
        <v>5</v>
      </c>
      <c r="O58" s="161">
        <v>0</v>
      </c>
      <c r="P58" s="153">
        <v>15</v>
      </c>
      <c r="Q58" s="161">
        <v>0</v>
      </c>
      <c r="R58" s="143">
        <f>IF(V58="xuất sắc",5,IF(V58="Giỏi",4,IF(V58="khá",3,IF(V58="TB",1,0))))</f>
        <v>1</v>
      </c>
      <c r="S58" s="144">
        <f>SUM(J58:R58)</f>
        <v>62</v>
      </c>
      <c r="T58" s="168" t="s">
        <v>182</v>
      </c>
      <c r="U58" s="120" t="s">
        <v>448</v>
      </c>
      <c r="V58" s="130" t="s">
        <v>182</v>
      </c>
      <c r="W58" s="121"/>
      <c r="X58" s="150"/>
      <c r="Y58" s="150"/>
    </row>
    <row r="59" spans="1:25" s="150" customFormat="1" ht="26.25" customHeight="1">
      <c r="A59" s="161">
        <v>52</v>
      </c>
      <c r="B59" s="140">
        <v>2310060054</v>
      </c>
      <c r="C59" s="136" t="s">
        <v>519</v>
      </c>
      <c r="D59" s="137" t="s">
        <v>47</v>
      </c>
      <c r="E59" s="135"/>
      <c r="F59" s="139"/>
      <c r="G59" s="134"/>
      <c r="H59" s="134"/>
      <c r="I59" s="134"/>
      <c r="J59" s="141">
        <v>23</v>
      </c>
      <c r="K59" s="141">
        <v>7</v>
      </c>
      <c r="L59" s="141">
        <v>8</v>
      </c>
      <c r="M59" s="141">
        <v>5</v>
      </c>
      <c r="N59" s="134">
        <v>5</v>
      </c>
      <c r="O59" s="134">
        <v>0</v>
      </c>
      <c r="P59" s="141">
        <v>12</v>
      </c>
      <c r="Q59" s="134">
        <v>0</v>
      </c>
      <c r="R59" s="143">
        <f>IF(V59="xuất sắc",5,IF(V59="Giỏi",4,IF(V59="khá",3,IF(V59="TB",1,0))))</f>
        <v>1</v>
      </c>
      <c r="S59" s="144">
        <f>SUM(J59:R59)</f>
        <v>61</v>
      </c>
      <c r="T59" s="143" t="s">
        <v>182</v>
      </c>
      <c r="U59" s="145" t="s">
        <v>466</v>
      </c>
      <c r="V59" s="146" t="s">
        <v>182</v>
      </c>
      <c r="W59" s="147"/>
      <c r="X59" s="118"/>
      <c r="Y59" s="118"/>
    </row>
    <row r="60" spans="1:25" s="150" customFormat="1" ht="26.25" customHeight="1">
      <c r="A60" s="134">
        <v>53</v>
      </c>
      <c r="B60" s="140">
        <v>2310060055</v>
      </c>
      <c r="C60" s="136" t="s">
        <v>520</v>
      </c>
      <c r="D60" s="137" t="s">
        <v>244</v>
      </c>
      <c r="E60" s="135"/>
      <c r="F60" s="139"/>
      <c r="G60" s="134"/>
      <c r="H60" s="134"/>
      <c r="I60" s="134"/>
      <c r="J60" s="141">
        <v>25</v>
      </c>
      <c r="K60" s="141">
        <v>7</v>
      </c>
      <c r="L60" s="141">
        <v>4</v>
      </c>
      <c r="M60" s="141">
        <v>5</v>
      </c>
      <c r="N60" s="134">
        <v>5</v>
      </c>
      <c r="O60" s="134">
        <v>0</v>
      </c>
      <c r="P60" s="141">
        <v>15</v>
      </c>
      <c r="Q60" s="134">
        <v>0</v>
      </c>
      <c r="R60" s="143">
        <f>IF(V60="xuất sắc",5,IF(V60="Giỏi",4,IF(V60="khá",3,IF(V60="TB",1,0))))</f>
        <v>4</v>
      </c>
      <c r="S60" s="144">
        <f>SUM(J60:R60)</f>
        <v>65</v>
      </c>
      <c r="T60" s="143" t="s">
        <v>182</v>
      </c>
      <c r="U60" s="145" t="s">
        <v>323</v>
      </c>
      <c r="V60" s="146" t="s">
        <v>273</v>
      </c>
      <c r="W60" s="147"/>
    </row>
    <row r="61" spans="1:25" s="150" customFormat="1" ht="26.25" customHeight="1">
      <c r="A61" s="161">
        <v>54</v>
      </c>
      <c r="B61" s="140">
        <v>2310060056</v>
      </c>
      <c r="C61" s="136" t="s">
        <v>521</v>
      </c>
      <c r="D61" s="137" t="s">
        <v>48</v>
      </c>
      <c r="E61" s="135"/>
      <c r="F61" s="139"/>
      <c r="G61" s="134"/>
      <c r="H61" s="134"/>
      <c r="I61" s="134"/>
      <c r="J61" s="141">
        <v>25</v>
      </c>
      <c r="K61" s="141">
        <v>7</v>
      </c>
      <c r="L61" s="141">
        <v>4</v>
      </c>
      <c r="M61" s="141">
        <v>5</v>
      </c>
      <c r="N61" s="134">
        <v>5</v>
      </c>
      <c r="O61" s="134">
        <v>0</v>
      </c>
      <c r="P61" s="141">
        <v>15</v>
      </c>
      <c r="Q61" s="134">
        <v>0</v>
      </c>
      <c r="R61" s="143">
        <f>IF(V61="xuất sắc",5,IF(V61="Giỏi",4,IF(V61="khá",3,IF(V61="TB",1,0))))</f>
        <v>3</v>
      </c>
      <c r="S61" s="144">
        <f>SUM(J61:R61)</f>
        <v>64</v>
      </c>
      <c r="T61" s="143" t="s">
        <v>182</v>
      </c>
      <c r="U61" s="145" t="s">
        <v>195</v>
      </c>
      <c r="V61" s="146" t="s">
        <v>186</v>
      </c>
      <c r="W61" s="147"/>
    </row>
    <row r="62" spans="1:25" s="150" customFormat="1" ht="26.25" customHeight="1">
      <c r="A62" s="134">
        <v>55</v>
      </c>
      <c r="B62" s="140">
        <v>2310060057</v>
      </c>
      <c r="C62" s="136" t="s">
        <v>522</v>
      </c>
      <c r="D62" s="137" t="s">
        <v>247</v>
      </c>
      <c r="E62" s="135"/>
      <c r="F62" s="139"/>
      <c r="G62" s="134"/>
      <c r="H62" s="134"/>
      <c r="I62" s="134"/>
      <c r="J62" s="141">
        <v>25</v>
      </c>
      <c r="K62" s="141">
        <v>7</v>
      </c>
      <c r="L62" s="141">
        <v>4</v>
      </c>
      <c r="M62" s="141">
        <v>5</v>
      </c>
      <c r="N62" s="134">
        <v>5</v>
      </c>
      <c r="O62" s="134">
        <v>0</v>
      </c>
      <c r="P62" s="141">
        <v>15</v>
      </c>
      <c r="Q62" s="134">
        <v>0</v>
      </c>
      <c r="R62" s="143">
        <f>IF(V62="xuất sắc",5,IF(V62="Giỏi",4,IF(V62="khá",3,IF(V62="TB",1,0))))</f>
        <v>1</v>
      </c>
      <c r="S62" s="144">
        <f>SUM(J62:R62)</f>
        <v>62</v>
      </c>
      <c r="T62" s="143" t="s">
        <v>182</v>
      </c>
      <c r="U62" s="145" t="s">
        <v>438</v>
      </c>
      <c r="V62" s="146" t="s">
        <v>182</v>
      </c>
      <c r="W62" s="147"/>
    </row>
    <row r="63" spans="1:25" s="150" customFormat="1" ht="26.25" customHeight="1">
      <c r="A63" s="161">
        <v>56</v>
      </c>
      <c r="B63" s="140">
        <v>2310060058</v>
      </c>
      <c r="C63" s="136" t="s">
        <v>523</v>
      </c>
      <c r="D63" s="137" t="s">
        <v>36</v>
      </c>
      <c r="E63" s="135"/>
      <c r="F63" s="139"/>
      <c r="G63" s="134"/>
      <c r="H63" s="134"/>
      <c r="I63" s="134"/>
      <c r="J63" s="141">
        <v>25</v>
      </c>
      <c r="K63" s="141">
        <v>0</v>
      </c>
      <c r="L63" s="141">
        <v>4</v>
      </c>
      <c r="M63" s="141">
        <v>5</v>
      </c>
      <c r="N63" s="134">
        <v>5</v>
      </c>
      <c r="O63" s="134">
        <v>0</v>
      </c>
      <c r="P63" s="141">
        <v>12</v>
      </c>
      <c r="Q63" s="134">
        <v>0</v>
      </c>
      <c r="R63" s="143">
        <f>IF(V63="xuất sắc",5,IF(V63="Giỏi",4,IF(V63="khá",3,IF(V63="TB",1,0))))</f>
        <v>3</v>
      </c>
      <c r="S63" s="144">
        <f>SUM(J63:R63)</f>
        <v>54</v>
      </c>
      <c r="T63" s="143" t="s">
        <v>182</v>
      </c>
      <c r="U63" s="145" t="s">
        <v>446</v>
      </c>
      <c r="V63" s="146" t="s">
        <v>186</v>
      </c>
      <c r="W63" s="147"/>
    </row>
    <row r="64" spans="1:25" s="150" customFormat="1" ht="26.25" customHeight="1">
      <c r="A64" s="134">
        <v>57</v>
      </c>
      <c r="B64" s="140">
        <v>2310060059</v>
      </c>
      <c r="C64" s="136" t="s">
        <v>524</v>
      </c>
      <c r="D64" s="137" t="s">
        <v>36</v>
      </c>
      <c r="E64" s="135"/>
      <c r="F64" s="139"/>
      <c r="G64" s="134"/>
      <c r="H64" s="134"/>
      <c r="I64" s="134"/>
      <c r="J64" s="141">
        <v>23</v>
      </c>
      <c r="K64" s="141">
        <v>7</v>
      </c>
      <c r="L64" s="141">
        <v>8</v>
      </c>
      <c r="M64" s="141">
        <v>5</v>
      </c>
      <c r="N64" s="134">
        <v>5</v>
      </c>
      <c r="O64" s="134">
        <v>0</v>
      </c>
      <c r="P64" s="141">
        <v>12</v>
      </c>
      <c r="Q64" s="134">
        <v>0</v>
      </c>
      <c r="R64" s="143">
        <f>IF(V64="xuất sắc",5,IF(V64="Giỏi",4,IF(V64="khá",3,IF(V64="TB",1,0))))</f>
        <v>1</v>
      </c>
      <c r="S64" s="144">
        <f>SUM(J64:R64)</f>
        <v>61</v>
      </c>
      <c r="T64" s="143" t="s">
        <v>182</v>
      </c>
      <c r="U64" s="145" t="s">
        <v>448</v>
      </c>
      <c r="V64" s="146" t="s">
        <v>182</v>
      </c>
      <c r="W64" s="147"/>
    </row>
    <row r="65" spans="1:25" s="150" customFormat="1" ht="26.25" customHeight="1">
      <c r="A65" s="161">
        <v>58</v>
      </c>
      <c r="B65" s="140">
        <v>2310060060</v>
      </c>
      <c r="C65" s="136" t="s">
        <v>525</v>
      </c>
      <c r="D65" s="137" t="s">
        <v>251</v>
      </c>
      <c r="E65" s="135"/>
      <c r="F65" s="139"/>
      <c r="G65" s="134"/>
      <c r="H65" s="134"/>
      <c r="I65" s="134"/>
      <c r="J65" s="141"/>
      <c r="K65" s="141"/>
      <c r="L65" s="141"/>
      <c r="M65" s="141"/>
      <c r="N65" s="134"/>
      <c r="O65" s="134"/>
      <c r="P65" s="141"/>
      <c r="Q65" s="134"/>
      <c r="R65" s="143"/>
      <c r="S65" s="144"/>
      <c r="T65" s="143"/>
      <c r="U65" s="145" t="s">
        <v>526</v>
      </c>
      <c r="V65" s="146" t="s">
        <v>189</v>
      </c>
      <c r="W65" s="147"/>
    </row>
    <row r="66" spans="1:25" s="150" customFormat="1" ht="26.25" customHeight="1">
      <c r="A66" s="134">
        <v>59</v>
      </c>
      <c r="B66" s="140">
        <v>2310060061</v>
      </c>
      <c r="C66" s="136" t="s">
        <v>527</v>
      </c>
      <c r="D66" s="137" t="s">
        <v>406</v>
      </c>
      <c r="E66" s="135"/>
      <c r="F66" s="139"/>
      <c r="G66" s="134"/>
      <c r="H66" s="134"/>
      <c r="I66" s="134"/>
      <c r="J66" s="141"/>
      <c r="K66" s="141"/>
      <c r="L66" s="141"/>
      <c r="M66" s="141"/>
      <c r="N66" s="134"/>
      <c r="O66" s="134"/>
      <c r="P66" s="141"/>
      <c r="Q66" s="134"/>
      <c r="R66" s="143"/>
      <c r="S66" s="144"/>
      <c r="T66" s="143"/>
      <c r="U66" s="145" t="s">
        <v>528</v>
      </c>
      <c r="V66" s="146" t="s">
        <v>189</v>
      </c>
      <c r="W66" s="147"/>
    </row>
    <row r="67" spans="1:25" s="150" customFormat="1" ht="26.25" customHeight="1">
      <c r="A67" s="161">
        <v>60</v>
      </c>
      <c r="B67" s="140">
        <v>2310060062</v>
      </c>
      <c r="C67" s="136" t="s">
        <v>529</v>
      </c>
      <c r="D67" s="137" t="s">
        <v>407</v>
      </c>
      <c r="E67" s="135" t="s">
        <v>453</v>
      </c>
      <c r="F67" s="139"/>
      <c r="G67" s="134"/>
      <c r="H67" s="134"/>
      <c r="I67" s="134"/>
      <c r="J67" s="141">
        <v>23</v>
      </c>
      <c r="K67" s="141">
        <v>7</v>
      </c>
      <c r="L67" s="141">
        <v>8</v>
      </c>
      <c r="M67" s="141">
        <v>5</v>
      </c>
      <c r="N67" s="134">
        <v>10</v>
      </c>
      <c r="O67" s="134">
        <v>0</v>
      </c>
      <c r="P67" s="141">
        <v>12</v>
      </c>
      <c r="Q67" s="134">
        <v>0</v>
      </c>
      <c r="R67" s="143">
        <f>IF(V67="xuất sắc",5,IF(V67="Giỏi",4,IF(V67="khá",3,IF(V67="TB",1,0))))</f>
        <v>3</v>
      </c>
      <c r="S67" s="144">
        <f>SUM(J67:R67)</f>
        <v>68</v>
      </c>
      <c r="T67" s="143" t="s">
        <v>182</v>
      </c>
      <c r="U67" s="145" t="s">
        <v>443</v>
      </c>
      <c r="V67" s="146" t="s">
        <v>186</v>
      </c>
      <c r="W67" s="147"/>
    </row>
    <row r="68" spans="1:25" s="150" customFormat="1" ht="26.25" customHeight="1">
      <c r="A68" s="134">
        <v>61</v>
      </c>
      <c r="B68" s="140">
        <v>2310060063</v>
      </c>
      <c r="C68" s="136" t="s">
        <v>410</v>
      </c>
      <c r="D68" s="137" t="s">
        <v>407</v>
      </c>
      <c r="E68" s="135"/>
      <c r="F68" s="139"/>
      <c r="G68" s="134"/>
      <c r="H68" s="134"/>
      <c r="I68" s="134"/>
      <c r="J68" s="141">
        <v>25</v>
      </c>
      <c r="K68" s="141">
        <v>7</v>
      </c>
      <c r="L68" s="141">
        <v>4</v>
      </c>
      <c r="M68" s="141">
        <v>5</v>
      </c>
      <c r="N68" s="134">
        <v>5</v>
      </c>
      <c r="O68" s="134">
        <v>0</v>
      </c>
      <c r="P68" s="141">
        <v>15</v>
      </c>
      <c r="Q68" s="134">
        <v>0</v>
      </c>
      <c r="R68" s="143">
        <f>IF(V68="xuất sắc",5,IF(V68="Giỏi",4,IF(V68="khá",3,IF(V68="TB",1,0))))</f>
        <v>3</v>
      </c>
      <c r="S68" s="144">
        <f>SUM(J68:R68)</f>
        <v>64</v>
      </c>
      <c r="T68" s="143" t="s">
        <v>182</v>
      </c>
      <c r="U68" s="145" t="s">
        <v>443</v>
      </c>
      <c r="V68" s="146" t="s">
        <v>186</v>
      </c>
      <c r="W68" s="147"/>
    </row>
    <row r="69" spans="1:25" s="150" customFormat="1" ht="26.25" customHeight="1">
      <c r="A69" s="161">
        <v>62</v>
      </c>
      <c r="B69" s="140">
        <v>2310060064</v>
      </c>
      <c r="C69" s="136" t="s">
        <v>530</v>
      </c>
      <c r="D69" s="137" t="s">
        <v>531</v>
      </c>
      <c r="E69" s="135"/>
      <c r="F69" s="139"/>
      <c r="G69" s="134"/>
      <c r="H69" s="134"/>
      <c r="I69" s="134"/>
      <c r="J69" s="141">
        <v>23</v>
      </c>
      <c r="K69" s="141">
        <v>7</v>
      </c>
      <c r="L69" s="141">
        <v>0</v>
      </c>
      <c r="M69" s="141">
        <v>5</v>
      </c>
      <c r="N69" s="134">
        <v>5</v>
      </c>
      <c r="O69" s="134">
        <v>0</v>
      </c>
      <c r="P69" s="141">
        <v>12</v>
      </c>
      <c r="Q69" s="134">
        <v>0</v>
      </c>
      <c r="R69" s="143">
        <f>IF(V69="xuất sắc",5,IF(V69="Giỏi",4,IF(V69="khá",3,IF(V69="TB",1,0))))</f>
        <v>0</v>
      </c>
      <c r="S69" s="144">
        <f>SUM(J69:R69)</f>
        <v>52</v>
      </c>
      <c r="T69" s="143" t="s">
        <v>182</v>
      </c>
      <c r="U69" s="145" t="s">
        <v>532</v>
      </c>
      <c r="V69" s="146" t="s">
        <v>189</v>
      </c>
      <c r="W69" s="147"/>
      <c r="X69" s="118"/>
      <c r="Y69" s="118"/>
    </row>
    <row r="70" spans="1:25" s="118" customFormat="1" ht="26.25" customHeight="1">
      <c r="A70" s="134">
        <v>63</v>
      </c>
      <c r="B70" s="166">
        <v>2310060065</v>
      </c>
      <c r="C70" s="163" t="s">
        <v>533</v>
      </c>
      <c r="D70" s="164" t="s">
        <v>534</v>
      </c>
      <c r="E70" s="162"/>
      <c r="F70" s="165"/>
      <c r="G70" s="161"/>
      <c r="H70" s="161"/>
      <c r="I70" s="161"/>
      <c r="J70" s="153">
        <v>25</v>
      </c>
      <c r="K70" s="153">
        <v>5</v>
      </c>
      <c r="L70" s="153">
        <v>4</v>
      </c>
      <c r="M70" s="141">
        <v>5</v>
      </c>
      <c r="N70" s="161">
        <v>5</v>
      </c>
      <c r="O70" s="161">
        <v>0</v>
      </c>
      <c r="P70" s="153">
        <v>12</v>
      </c>
      <c r="Q70" s="161">
        <v>0</v>
      </c>
      <c r="R70" s="143">
        <f>IF(V70="xuất sắc",5,IF(V70="Giỏi",4,IF(V70="khá",3,IF(V70="TB",1,0))))</f>
        <v>0</v>
      </c>
      <c r="S70" s="144">
        <f>SUM(J70:R70)</f>
        <v>56</v>
      </c>
      <c r="T70" s="165" t="s">
        <v>182</v>
      </c>
      <c r="U70" s="120" t="s">
        <v>535</v>
      </c>
      <c r="V70" s="122" t="s">
        <v>189</v>
      </c>
      <c r="W70" s="121"/>
      <c r="X70" s="150"/>
      <c r="Y70" s="150"/>
    </row>
    <row r="71" spans="1:25" s="150" customFormat="1" ht="26.25" customHeight="1">
      <c r="A71" s="161">
        <v>64</v>
      </c>
      <c r="B71" s="140">
        <v>2310060066</v>
      </c>
      <c r="C71" s="136" t="s">
        <v>536</v>
      </c>
      <c r="D71" s="137" t="s">
        <v>41</v>
      </c>
      <c r="E71" s="135"/>
      <c r="F71" s="139"/>
      <c r="G71" s="134"/>
      <c r="H71" s="134"/>
      <c r="I71" s="134"/>
      <c r="J71" s="141">
        <v>25</v>
      </c>
      <c r="K71" s="141">
        <v>7</v>
      </c>
      <c r="L71" s="141">
        <v>8</v>
      </c>
      <c r="M71" s="141">
        <v>5</v>
      </c>
      <c r="N71" s="134">
        <v>5</v>
      </c>
      <c r="O71" s="134">
        <v>0</v>
      </c>
      <c r="P71" s="141">
        <v>15</v>
      </c>
      <c r="Q71" s="134">
        <v>0</v>
      </c>
      <c r="R71" s="143">
        <f>IF(V71="xuất sắc",5,IF(V71="Giỏi",4,IF(V71="khá",3,IF(V71="TB",1,0))))</f>
        <v>1</v>
      </c>
      <c r="S71" s="144">
        <f>SUM(J71:R71)</f>
        <v>66</v>
      </c>
      <c r="T71" s="143" t="s">
        <v>182</v>
      </c>
      <c r="U71" s="145" t="s">
        <v>510</v>
      </c>
      <c r="V71" s="146" t="s">
        <v>182</v>
      </c>
      <c r="W71" s="147"/>
    </row>
    <row r="72" spans="1:25" s="150" customFormat="1" ht="26.25" customHeight="1">
      <c r="A72" s="134">
        <v>65</v>
      </c>
      <c r="B72" s="140">
        <v>2310060067</v>
      </c>
      <c r="C72" s="136" t="s">
        <v>537</v>
      </c>
      <c r="D72" s="137" t="s">
        <v>261</v>
      </c>
      <c r="E72" s="135"/>
      <c r="F72" s="139"/>
      <c r="G72" s="134"/>
      <c r="H72" s="134"/>
      <c r="I72" s="134"/>
      <c r="J72" s="141">
        <v>23</v>
      </c>
      <c r="K72" s="141">
        <v>7</v>
      </c>
      <c r="L72" s="141">
        <v>8</v>
      </c>
      <c r="M72" s="141">
        <v>5</v>
      </c>
      <c r="N72" s="134">
        <v>5</v>
      </c>
      <c r="O72" s="134">
        <v>10</v>
      </c>
      <c r="P72" s="141">
        <v>12</v>
      </c>
      <c r="Q72" s="134">
        <v>0</v>
      </c>
      <c r="R72" s="143">
        <f>IF(V72="xuất sắc",5,IF(V72="Giỏi",4,IF(V72="khá",3,IF(V72="TB",1,0))))</f>
        <v>1</v>
      </c>
      <c r="S72" s="144">
        <f>SUM(J72:R72)</f>
        <v>71</v>
      </c>
      <c r="T72" s="143" t="s">
        <v>186</v>
      </c>
      <c r="U72" s="145" t="s">
        <v>510</v>
      </c>
      <c r="V72" s="146" t="s">
        <v>182</v>
      </c>
      <c r="W72" s="147"/>
    </row>
    <row r="73" spans="1:25" s="150" customFormat="1" ht="26.25" customHeight="1">
      <c r="A73" s="161">
        <v>66</v>
      </c>
      <c r="B73" s="140">
        <v>2310060068</v>
      </c>
      <c r="C73" s="136" t="s">
        <v>538</v>
      </c>
      <c r="D73" s="137" t="s">
        <v>263</v>
      </c>
      <c r="E73" s="135"/>
      <c r="F73" s="139"/>
      <c r="G73" s="134"/>
      <c r="H73" s="134"/>
      <c r="I73" s="134"/>
      <c r="J73" s="141">
        <v>25</v>
      </c>
      <c r="K73" s="141">
        <v>7</v>
      </c>
      <c r="L73" s="141">
        <v>8</v>
      </c>
      <c r="M73" s="141">
        <v>5</v>
      </c>
      <c r="N73" s="134">
        <v>5</v>
      </c>
      <c r="O73" s="134">
        <v>0</v>
      </c>
      <c r="P73" s="141">
        <v>15</v>
      </c>
      <c r="Q73" s="134">
        <v>0</v>
      </c>
      <c r="R73" s="143">
        <f>IF(V73="xuất sắc",5,IF(V73="Giỏi",4,IF(V73="khá",3,IF(V73="TB",1,0))))</f>
        <v>3</v>
      </c>
      <c r="S73" s="144">
        <f>SUM(J73:R73)</f>
        <v>68</v>
      </c>
      <c r="T73" s="143" t="s">
        <v>182</v>
      </c>
      <c r="U73" s="145" t="s">
        <v>539</v>
      </c>
      <c r="V73" s="146" t="s">
        <v>186</v>
      </c>
      <c r="W73" s="147"/>
    </row>
    <row r="74" spans="1:25" s="150" customFormat="1" ht="26.25" customHeight="1">
      <c r="A74" s="134">
        <v>67</v>
      </c>
      <c r="B74" s="140">
        <v>2310060069</v>
      </c>
      <c r="C74" s="136" t="s">
        <v>491</v>
      </c>
      <c r="D74" s="137" t="s">
        <v>540</v>
      </c>
      <c r="E74" s="135"/>
      <c r="F74" s="139"/>
      <c r="G74" s="134"/>
      <c r="H74" s="134"/>
      <c r="I74" s="134"/>
      <c r="J74" s="141">
        <v>25</v>
      </c>
      <c r="K74" s="141">
        <v>7</v>
      </c>
      <c r="L74" s="141">
        <v>4</v>
      </c>
      <c r="M74" s="141">
        <v>5</v>
      </c>
      <c r="N74" s="134">
        <v>5</v>
      </c>
      <c r="O74" s="134">
        <v>0</v>
      </c>
      <c r="P74" s="141">
        <v>15</v>
      </c>
      <c r="Q74" s="134">
        <v>0</v>
      </c>
      <c r="R74" s="143">
        <f>IF(V74="xuất sắc",5,IF(V74="Giỏi",4,IF(V74="khá",3,IF(V74="TB",1,0))))</f>
        <v>1</v>
      </c>
      <c r="S74" s="144">
        <f>SUM(J74:R74)</f>
        <v>62</v>
      </c>
      <c r="T74" s="143" t="s">
        <v>182</v>
      </c>
      <c r="U74" s="145" t="s">
        <v>466</v>
      </c>
      <c r="V74" s="146" t="s">
        <v>182</v>
      </c>
      <c r="W74" s="147"/>
    </row>
    <row r="75" spans="1:25" s="150" customFormat="1" ht="26.25" customHeight="1">
      <c r="A75" s="161">
        <v>68</v>
      </c>
      <c r="B75" s="140">
        <v>2310060070</v>
      </c>
      <c r="C75" s="136" t="s">
        <v>541</v>
      </c>
      <c r="D75" s="137" t="s">
        <v>540</v>
      </c>
      <c r="E75" s="135" t="s">
        <v>542</v>
      </c>
      <c r="F75" s="139"/>
      <c r="G75" s="134"/>
      <c r="H75" s="134"/>
      <c r="I75" s="134"/>
      <c r="J75" s="141">
        <v>25</v>
      </c>
      <c r="K75" s="141">
        <v>7</v>
      </c>
      <c r="L75" s="141">
        <v>4</v>
      </c>
      <c r="M75" s="141">
        <v>5</v>
      </c>
      <c r="N75" s="134">
        <v>7</v>
      </c>
      <c r="O75" s="134">
        <v>0</v>
      </c>
      <c r="P75" s="141">
        <v>12</v>
      </c>
      <c r="Q75" s="134">
        <v>0</v>
      </c>
      <c r="R75" s="143">
        <f>IF(V75="xuất sắc",5,IF(V75="Giỏi",4,IF(V75="khá",3,IF(V75="TB",1,0))))</f>
        <v>1</v>
      </c>
      <c r="S75" s="144">
        <f>SUM(J75:R75)</f>
        <v>61</v>
      </c>
      <c r="T75" s="143" t="s">
        <v>182</v>
      </c>
      <c r="U75" s="145" t="s">
        <v>205</v>
      </c>
      <c r="V75" s="146" t="s">
        <v>182</v>
      </c>
      <c r="W75" s="147"/>
    </row>
    <row r="76" spans="1:25" s="150" customFormat="1" ht="26.25" customHeight="1">
      <c r="A76" s="134">
        <v>69</v>
      </c>
      <c r="B76" s="140">
        <v>2310060071</v>
      </c>
      <c r="C76" s="136" t="s">
        <v>543</v>
      </c>
      <c r="D76" s="137" t="s">
        <v>271</v>
      </c>
      <c r="E76" s="135"/>
      <c r="F76" s="139"/>
      <c r="G76" s="134"/>
      <c r="H76" s="134"/>
      <c r="I76" s="134"/>
      <c r="J76" s="141">
        <v>25</v>
      </c>
      <c r="K76" s="141">
        <v>7</v>
      </c>
      <c r="L76" s="141">
        <v>4</v>
      </c>
      <c r="M76" s="141">
        <v>5</v>
      </c>
      <c r="N76" s="134">
        <v>5</v>
      </c>
      <c r="O76" s="134">
        <v>0</v>
      </c>
      <c r="P76" s="141">
        <v>15</v>
      </c>
      <c r="Q76" s="134">
        <v>0</v>
      </c>
      <c r="R76" s="143">
        <f>IF(V76="xuất sắc",5,IF(V76="Giỏi",4,IF(V76="khá",3,IF(V76="TB",1,0))))</f>
        <v>3</v>
      </c>
      <c r="S76" s="144">
        <f>SUM(J76:R76)</f>
        <v>64</v>
      </c>
      <c r="T76" s="143" t="s">
        <v>182</v>
      </c>
      <c r="U76" s="145" t="s">
        <v>195</v>
      </c>
      <c r="V76" s="146" t="s">
        <v>186</v>
      </c>
      <c r="W76" s="147"/>
    </row>
    <row r="77" spans="1:25" s="150" customFormat="1" ht="26.25" customHeight="1">
      <c r="A77" s="161">
        <v>70</v>
      </c>
      <c r="B77" s="140">
        <v>2310060072</v>
      </c>
      <c r="C77" s="136" t="s">
        <v>544</v>
      </c>
      <c r="D77" s="137" t="s">
        <v>271</v>
      </c>
      <c r="E77" s="135"/>
      <c r="F77" s="139"/>
      <c r="G77" s="134"/>
      <c r="H77" s="134"/>
      <c r="I77" s="134"/>
      <c r="J77" s="141">
        <v>25</v>
      </c>
      <c r="K77" s="141">
        <v>5</v>
      </c>
      <c r="L77" s="141">
        <v>0</v>
      </c>
      <c r="M77" s="141">
        <v>5</v>
      </c>
      <c r="N77" s="134">
        <v>5</v>
      </c>
      <c r="O77" s="134">
        <v>0</v>
      </c>
      <c r="P77" s="141">
        <v>15</v>
      </c>
      <c r="Q77" s="134">
        <v>0</v>
      </c>
      <c r="R77" s="143">
        <f>IF(V77="xuất sắc",5,IF(V77="Giỏi",4,IF(V77="khá",3,IF(V77="TB",1,0))))</f>
        <v>3</v>
      </c>
      <c r="S77" s="144">
        <f>SUM(J77:R77)</f>
        <v>58</v>
      </c>
      <c r="T77" s="143" t="s">
        <v>182</v>
      </c>
      <c r="U77" s="145" t="s">
        <v>443</v>
      </c>
      <c r="V77" s="146" t="s">
        <v>186</v>
      </c>
      <c r="W77" s="147"/>
    </row>
    <row r="78" spans="1:25" s="150" customFormat="1" ht="26.25" customHeight="1">
      <c r="A78" s="134">
        <v>71</v>
      </c>
      <c r="B78" s="140">
        <v>2310060073</v>
      </c>
      <c r="C78" s="136" t="s">
        <v>545</v>
      </c>
      <c r="D78" s="137" t="s">
        <v>49</v>
      </c>
      <c r="E78" s="135"/>
      <c r="F78" s="139"/>
      <c r="G78" s="134"/>
      <c r="H78" s="134"/>
      <c r="I78" s="134"/>
      <c r="J78" s="141">
        <v>23</v>
      </c>
      <c r="K78" s="141">
        <v>4</v>
      </c>
      <c r="L78" s="141">
        <v>0</v>
      </c>
      <c r="M78" s="141">
        <v>5</v>
      </c>
      <c r="N78" s="134">
        <v>5</v>
      </c>
      <c r="O78" s="134">
        <v>0</v>
      </c>
      <c r="P78" s="141">
        <v>12</v>
      </c>
      <c r="Q78" s="134">
        <v>0</v>
      </c>
      <c r="R78" s="143">
        <f>IF(V78="xuất sắc",5,IF(V78="Giỏi",4,IF(V78="khá",3,IF(V78="TB",1,0))))</f>
        <v>0</v>
      </c>
      <c r="S78" s="144">
        <f>SUM(J78:R78)</f>
        <v>49</v>
      </c>
      <c r="T78" s="143" t="s">
        <v>189</v>
      </c>
      <c r="U78" s="145" t="s">
        <v>546</v>
      </c>
      <c r="V78" s="146" t="s">
        <v>189</v>
      </c>
      <c r="W78" s="147"/>
      <c r="X78" s="118"/>
      <c r="Y78" s="118"/>
    </row>
    <row r="79" spans="1:25" s="150" customFormat="1" ht="26.25" customHeight="1">
      <c r="A79" s="161">
        <v>72</v>
      </c>
      <c r="B79" s="140">
        <v>2310060074</v>
      </c>
      <c r="C79" s="136" t="s">
        <v>547</v>
      </c>
      <c r="D79" s="137" t="s">
        <v>548</v>
      </c>
      <c r="E79" s="135"/>
      <c r="F79" s="139"/>
      <c r="G79" s="134"/>
      <c r="H79" s="134"/>
      <c r="I79" s="134"/>
      <c r="J79" s="141">
        <v>25</v>
      </c>
      <c r="K79" s="141">
        <v>7</v>
      </c>
      <c r="L79" s="141">
        <v>0</v>
      </c>
      <c r="M79" s="141">
        <v>5</v>
      </c>
      <c r="N79" s="134">
        <v>5</v>
      </c>
      <c r="O79" s="134">
        <v>0</v>
      </c>
      <c r="P79" s="141">
        <v>12</v>
      </c>
      <c r="Q79" s="134">
        <v>0</v>
      </c>
      <c r="R79" s="143">
        <f>IF(V79="xuất sắc",5,IF(V79="Giỏi",4,IF(V79="khá",3,IF(V79="TB",1,0))))</f>
        <v>1</v>
      </c>
      <c r="S79" s="144">
        <f>SUM(J79:R79)</f>
        <v>55</v>
      </c>
      <c r="T79" s="143" t="s">
        <v>182</v>
      </c>
      <c r="U79" s="145" t="s">
        <v>549</v>
      </c>
      <c r="V79" s="146" t="s">
        <v>182</v>
      </c>
      <c r="W79" s="147"/>
      <c r="X79" s="118"/>
      <c r="Y79" s="118"/>
    </row>
    <row r="80" spans="1:25" s="150" customFormat="1" ht="26.25" customHeight="1">
      <c r="A80" s="134">
        <v>73</v>
      </c>
      <c r="B80" s="140">
        <v>2310060075</v>
      </c>
      <c r="C80" s="136" t="s">
        <v>550</v>
      </c>
      <c r="D80" s="137" t="s">
        <v>280</v>
      </c>
      <c r="E80" s="135"/>
      <c r="F80" s="139"/>
      <c r="G80" s="134"/>
      <c r="H80" s="134"/>
      <c r="I80" s="134"/>
      <c r="J80" s="141">
        <v>25</v>
      </c>
      <c r="K80" s="141">
        <v>3</v>
      </c>
      <c r="L80" s="141">
        <v>4</v>
      </c>
      <c r="M80" s="141">
        <v>5</v>
      </c>
      <c r="N80" s="134">
        <v>5</v>
      </c>
      <c r="O80" s="134">
        <v>0</v>
      </c>
      <c r="P80" s="141">
        <v>15</v>
      </c>
      <c r="Q80" s="134">
        <v>0</v>
      </c>
      <c r="R80" s="143">
        <f>IF(V80="xuất sắc",5,IF(V80="Giỏi",4,IF(V80="khá",3,IF(V80="TB",1,0))))</f>
        <v>3</v>
      </c>
      <c r="S80" s="144">
        <f>SUM(J80:R80)</f>
        <v>60</v>
      </c>
      <c r="T80" s="143" t="s">
        <v>182</v>
      </c>
      <c r="U80" s="145" t="s">
        <v>551</v>
      </c>
      <c r="V80" s="146" t="s">
        <v>186</v>
      </c>
      <c r="W80" s="147"/>
    </row>
    <row r="81" spans="1:23" s="150" customFormat="1" ht="26.25" customHeight="1">
      <c r="A81" s="161">
        <v>74</v>
      </c>
      <c r="B81" s="140">
        <v>2310060076</v>
      </c>
      <c r="C81" s="136" t="s">
        <v>90</v>
      </c>
      <c r="D81" s="137" t="s">
        <v>184</v>
      </c>
      <c r="E81" s="135" t="s">
        <v>453</v>
      </c>
      <c r="F81" s="139"/>
      <c r="G81" s="134"/>
      <c r="H81" s="134"/>
      <c r="I81" s="134"/>
      <c r="J81" s="141">
        <v>25</v>
      </c>
      <c r="K81" s="141">
        <v>7</v>
      </c>
      <c r="L81" s="141">
        <v>8</v>
      </c>
      <c r="M81" s="141">
        <v>5</v>
      </c>
      <c r="N81" s="134">
        <v>10</v>
      </c>
      <c r="O81" s="134">
        <v>0</v>
      </c>
      <c r="P81" s="141">
        <v>15</v>
      </c>
      <c r="Q81" s="134">
        <v>0</v>
      </c>
      <c r="R81" s="143">
        <f>IF(V81="xuất sắc",5,IF(V81="Giỏi",4,IF(V81="khá",3,IF(V81="TB",1,0))))</f>
        <v>1</v>
      </c>
      <c r="S81" s="144">
        <f>SUM(J81:R81)</f>
        <v>71</v>
      </c>
      <c r="T81" s="143" t="s">
        <v>186</v>
      </c>
      <c r="U81" s="145" t="s">
        <v>438</v>
      </c>
      <c r="V81" s="146" t="s">
        <v>182</v>
      </c>
      <c r="W81" s="147"/>
    </row>
    <row r="82" spans="1:23" s="150" customFormat="1" ht="26.25" customHeight="1">
      <c r="A82" s="134">
        <v>75</v>
      </c>
      <c r="B82" s="140">
        <v>2310060077</v>
      </c>
      <c r="C82" s="136" t="s">
        <v>552</v>
      </c>
      <c r="D82" s="137" t="s">
        <v>184</v>
      </c>
      <c r="E82" s="135"/>
      <c r="F82" s="139"/>
      <c r="G82" s="134"/>
      <c r="H82" s="134"/>
      <c r="I82" s="134"/>
      <c r="J82" s="141">
        <v>25</v>
      </c>
      <c r="K82" s="141">
        <v>7</v>
      </c>
      <c r="L82" s="141">
        <v>4</v>
      </c>
      <c r="M82" s="141">
        <v>5</v>
      </c>
      <c r="N82" s="134">
        <v>5</v>
      </c>
      <c r="O82" s="134">
        <v>0</v>
      </c>
      <c r="P82" s="141">
        <v>15</v>
      </c>
      <c r="Q82" s="134">
        <v>0</v>
      </c>
      <c r="R82" s="143">
        <f>IF(V82="xuất sắc",5,IF(V82="Giỏi",4,IF(V82="khá",3,IF(V82="TB",1,0))))</f>
        <v>1</v>
      </c>
      <c r="S82" s="144">
        <f>SUM(J82:R82)</f>
        <v>62</v>
      </c>
      <c r="T82" s="143" t="s">
        <v>182</v>
      </c>
      <c r="U82" s="145" t="s">
        <v>466</v>
      </c>
      <c r="V82" s="146" t="s">
        <v>182</v>
      </c>
      <c r="W82" s="147"/>
    </row>
    <row r="83" spans="1:23" s="150" customFormat="1" ht="26.25" customHeight="1">
      <c r="A83" s="161">
        <v>76</v>
      </c>
      <c r="B83" s="140">
        <v>2310060078</v>
      </c>
      <c r="C83" s="136" t="s">
        <v>553</v>
      </c>
      <c r="D83" s="137" t="s">
        <v>50</v>
      </c>
      <c r="E83" s="135"/>
      <c r="F83" s="139"/>
      <c r="G83" s="134"/>
      <c r="H83" s="134"/>
      <c r="I83" s="134"/>
      <c r="J83" s="141">
        <v>25</v>
      </c>
      <c r="K83" s="141">
        <v>5</v>
      </c>
      <c r="L83" s="141">
        <v>8</v>
      </c>
      <c r="M83" s="141">
        <v>0</v>
      </c>
      <c r="N83" s="134">
        <v>5</v>
      </c>
      <c r="O83" s="134">
        <v>0</v>
      </c>
      <c r="P83" s="141">
        <v>12</v>
      </c>
      <c r="Q83" s="134">
        <v>0</v>
      </c>
      <c r="R83" s="143">
        <f>IF(V83="xuất sắc",5,IF(V83="Giỏi",4,IF(V83="khá",3,IF(V83="TB",1,0))))</f>
        <v>0</v>
      </c>
      <c r="S83" s="144">
        <f>SUM(J83:R83)</f>
        <v>55</v>
      </c>
      <c r="T83" s="143" t="s">
        <v>182</v>
      </c>
      <c r="U83" s="145" t="s">
        <v>554</v>
      </c>
      <c r="V83" s="146" t="s">
        <v>189</v>
      </c>
      <c r="W83" s="147"/>
    </row>
    <row r="84" spans="1:23" s="150" customFormat="1" ht="26.25" customHeight="1">
      <c r="A84" s="134">
        <v>77</v>
      </c>
      <c r="B84" s="140">
        <v>2310060079</v>
      </c>
      <c r="C84" s="136" t="s">
        <v>555</v>
      </c>
      <c r="D84" s="137" t="s">
        <v>556</v>
      </c>
      <c r="E84" s="135"/>
      <c r="F84" s="139"/>
      <c r="G84" s="134"/>
      <c r="H84" s="134"/>
      <c r="I84" s="134"/>
      <c r="J84" s="141">
        <v>25</v>
      </c>
      <c r="K84" s="141">
        <v>7</v>
      </c>
      <c r="L84" s="141">
        <v>8</v>
      </c>
      <c r="M84" s="141">
        <v>0</v>
      </c>
      <c r="N84" s="134">
        <v>5</v>
      </c>
      <c r="O84" s="134">
        <v>0</v>
      </c>
      <c r="P84" s="141">
        <v>15</v>
      </c>
      <c r="Q84" s="134">
        <v>0</v>
      </c>
      <c r="R84" s="143">
        <f>IF(V84="xuất sắc",5,IF(V84="Giỏi",4,IF(V84="khá",3,IF(V84="TB",1,0))))</f>
        <v>3</v>
      </c>
      <c r="S84" s="144">
        <f>SUM(J84:R84)</f>
        <v>63</v>
      </c>
      <c r="T84" s="143" t="s">
        <v>182</v>
      </c>
      <c r="U84" s="145" t="s">
        <v>185</v>
      </c>
      <c r="V84" s="146" t="s">
        <v>186</v>
      </c>
      <c r="W84" s="147"/>
    </row>
    <row r="85" spans="1:23" s="150" customFormat="1" ht="26.25" customHeight="1">
      <c r="A85" s="161">
        <v>78</v>
      </c>
      <c r="B85" s="140">
        <v>2310060080</v>
      </c>
      <c r="C85" s="136" t="s">
        <v>557</v>
      </c>
      <c r="D85" s="137" t="s">
        <v>42</v>
      </c>
      <c r="E85" s="135"/>
      <c r="F85" s="139"/>
      <c r="G85" s="134"/>
      <c r="H85" s="134"/>
      <c r="I85" s="134"/>
      <c r="J85" s="141">
        <v>25</v>
      </c>
      <c r="K85" s="141">
        <v>5</v>
      </c>
      <c r="L85" s="141">
        <v>8</v>
      </c>
      <c r="M85" s="141">
        <v>0</v>
      </c>
      <c r="N85" s="134">
        <v>5</v>
      </c>
      <c r="O85" s="134">
        <v>0</v>
      </c>
      <c r="P85" s="141">
        <v>12</v>
      </c>
      <c r="Q85" s="134">
        <v>0</v>
      </c>
      <c r="R85" s="143">
        <f>IF(V85="xuất sắc",5,IF(V85="Giỏi",4,IF(V85="khá",3,IF(V85="TB",1,0))))</f>
        <v>1</v>
      </c>
      <c r="S85" s="144">
        <f>SUM(J85:R85)</f>
        <v>56</v>
      </c>
      <c r="T85" s="143" t="s">
        <v>182</v>
      </c>
      <c r="U85" s="145" t="s">
        <v>382</v>
      </c>
      <c r="V85" s="146" t="s">
        <v>182</v>
      </c>
      <c r="W85" s="147"/>
    </row>
    <row r="86" spans="1:23" s="150" customFormat="1" ht="26.25" customHeight="1">
      <c r="A86" s="134">
        <v>79</v>
      </c>
      <c r="B86" s="140">
        <v>2310060081</v>
      </c>
      <c r="C86" s="136" t="s">
        <v>558</v>
      </c>
      <c r="D86" s="137" t="s">
        <v>559</v>
      </c>
      <c r="E86" s="135"/>
      <c r="F86" s="139"/>
      <c r="G86" s="134"/>
      <c r="H86" s="134"/>
      <c r="I86" s="134"/>
      <c r="J86" s="141"/>
      <c r="K86" s="141"/>
      <c r="L86" s="141"/>
      <c r="M86" s="141"/>
      <c r="N86" s="134"/>
      <c r="O86" s="134"/>
      <c r="P86" s="141"/>
      <c r="Q86" s="134"/>
      <c r="R86" s="143"/>
      <c r="S86" s="144"/>
      <c r="T86" s="143"/>
      <c r="U86" s="145" t="s">
        <v>377</v>
      </c>
      <c r="V86" s="146" t="s">
        <v>189</v>
      </c>
      <c r="W86" s="147"/>
    </row>
    <row r="87" spans="1:23" s="150" customFormat="1" ht="26.25" customHeight="1">
      <c r="A87" s="161">
        <v>80</v>
      </c>
      <c r="B87" s="140">
        <v>2310060082</v>
      </c>
      <c r="C87" s="136" t="s">
        <v>175</v>
      </c>
      <c r="D87" s="137" t="s">
        <v>430</v>
      </c>
      <c r="E87" s="135"/>
      <c r="F87" s="139"/>
      <c r="G87" s="134"/>
      <c r="H87" s="134"/>
      <c r="I87" s="134"/>
      <c r="J87" s="141">
        <v>25</v>
      </c>
      <c r="K87" s="141">
        <v>7</v>
      </c>
      <c r="L87" s="141">
        <v>0</v>
      </c>
      <c r="M87" s="141">
        <v>0</v>
      </c>
      <c r="N87" s="134">
        <v>5</v>
      </c>
      <c r="O87" s="134">
        <v>0</v>
      </c>
      <c r="P87" s="141">
        <v>12</v>
      </c>
      <c r="Q87" s="134">
        <v>0</v>
      </c>
      <c r="R87" s="143">
        <f>IF(V87="xuất sắc",5,IF(V87="Giỏi",4,IF(V87="khá",3,IF(V87="TB",1,0))))</f>
        <v>3</v>
      </c>
      <c r="S87" s="144">
        <f>SUM(J87:R87)</f>
        <v>52</v>
      </c>
      <c r="T87" s="143" t="s">
        <v>182</v>
      </c>
      <c r="U87" s="145" t="s">
        <v>195</v>
      </c>
      <c r="V87" s="146" t="s">
        <v>186</v>
      </c>
      <c r="W87" s="147"/>
    </row>
    <row r="88" spans="1:23" s="150" customFormat="1" ht="26.25" customHeight="1">
      <c r="A88" s="134">
        <v>81</v>
      </c>
      <c r="B88" s="140">
        <v>2310060083</v>
      </c>
      <c r="C88" s="136" t="s">
        <v>328</v>
      </c>
      <c r="D88" s="137" t="s">
        <v>51</v>
      </c>
      <c r="E88" s="135"/>
      <c r="F88" s="139"/>
      <c r="G88" s="134"/>
      <c r="H88" s="134"/>
      <c r="I88" s="134"/>
      <c r="J88" s="141">
        <v>25</v>
      </c>
      <c r="K88" s="141">
        <v>7</v>
      </c>
      <c r="L88" s="141">
        <v>4</v>
      </c>
      <c r="M88" s="141">
        <v>0</v>
      </c>
      <c r="N88" s="134">
        <v>5</v>
      </c>
      <c r="O88" s="134">
        <v>0</v>
      </c>
      <c r="P88" s="141">
        <v>12</v>
      </c>
      <c r="Q88" s="134">
        <v>0</v>
      </c>
      <c r="R88" s="143">
        <f>IF(V88="xuất sắc",5,IF(V88="Giỏi",4,IF(V88="khá",3,IF(V88="TB",1,0))))</f>
        <v>4</v>
      </c>
      <c r="S88" s="144">
        <f>SUM(J88:R88)</f>
        <v>57</v>
      </c>
      <c r="T88" s="143" t="s">
        <v>182</v>
      </c>
      <c r="U88" s="145" t="s">
        <v>484</v>
      </c>
      <c r="V88" s="146" t="s">
        <v>273</v>
      </c>
      <c r="W88" s="147"/>
    </row>
    <row r="89" spans="1:23" s="150" customFormat="1" ht="26.25" customHeight="1">
      <c r="A89" s="161">
        <v>82</v>
      </c>
      <c r="B89" s="140">
        <v>2310060084</v>
      </c>
      <c r="C89" s="136" t="s">
        <v>278</v>
      </c>
      <c r="D89" s="137" t="s">
        <v>51</v>
      </c>
      <c r="E89" s="135"/>
      <c r="F89" s="139"/>
      <c r="G89" s="134"/>
      <c r="H89" s="134"/>
      <c r="I89" s="134"/>
      <c r="J89" s="141"/>
      <c r="K89" s="141"/>
      <c r="L89" s="141"/>
      <c r="M89" s="141"/>
      <c r="N89" s="134"/>
      <c r="O89" s="134"/>
      <c r="P89" s="141"/>
      <c r="Q89" s="134"/>
      <c r="R89" s="143">
        <f>IF(V89="xuất sắc",5,IF(V89="Giỏi",4,IF(V89="khá",3,IF(V89="TB",1,0))))</f>
        <v>1</v>
      </c>
      <c r="S89" s="144">
        <f>SUM(J89:R89)</f>
        <v>1</v>
      </c>
      <c r="T89" s="143"/>
      <c r="U89" s="145" t="s">
        <v>205</v>
      </c>
      <c r="V89" s="146" t="s">
        <v>182</v>
      </c>
      <c r="W89" s="147"/>
    </row>
    <row r="90" spans="1:23" s="150" customFormat="1" ht="26.25" customHeight="1">
      <c r="A90" s="134">
        <v>83</v>
      </c>
      <c r="B90" s="256">
        <v>2310060085</v>
      </c>
      <c r="C90" s="136" t="s">
        <v>560</v>
      </c>
      <c r="D90" s="137" t="s">
        <v>561</v>
      </c>
      <c r="E90" s="135"/>
      <c r="F90" s="139"/>
      <c r="G90" s="134"/>
      <c r="H90" s="134"/>
      <c r="I90" s="134"/>
      <c r="J90" s="141">
        <v>25</v>
      </c>
      <c r="K90" s="141">
        <v>7</v>
      </c>
      <c r="L90" s="141">
        <v>4</v>
      </c>
      <c r="M90" s="141">
        <v>0</v>
      </c>
      <c r="N90" s="134">
        <v>5</v>
      </c>
      <c r="O90" s="134">
        <v>0</v>
      </c>
      <c r="P90" s="141">
        <v>15</v>
      </c>
      <c r="Q90" s="134">
        <v>0</v>
      </c>
      <c r="R90" s="143">
        <f>IF(V90="xuất sắc",5,IF(V90="Giỏi",4,IF(V90="khá",3,IF(V90="TB",1,0))))</f>
        <v>4</v>
      </c>
      <c r="S90" s="144">
        <f>SUM(J90:R90)</f>
        <v>60</v>
      </c>
      <c r="T90" s="143" t="s">
        <v>182</v>
      </c>
      <c r="U90" s="145" t="s">
        <v>562</v>
      </c>
      <c r="V90" s="146" t="s">
        <v>273</v>
      </c>
      <c r="W90" s="147"/>
    </row>
    <row r="91" spans="1:23" s="150" customFormat="1" ht="26.25" customHeight="1">
      <c r="A91" s="161">
        <v>84</v>
      </c>
      <c r="B91" s="140">
        <v>2310060086</v>
      </c>
      <c r="C91" s="136" t="s">
        <v>563</v>
      </c>
      <c r="D91" s="137" t="s">
        <v>564</v>
      </c>
      <c r="E91" s="135" t="s">
        <v>453</v>
      </c>
      <c r="F91" s="139"/>
      <c r="G91" s="134"/>
      <c r="H91" s="134"/>
      <c r="I91" s="134"/>
      <c r="J91" s="141">
        <v>25</v>
      </c>
      <c r="K91" s="141">
        <v>7</v>
      </c>
      <c r="L91" s="141">
        <v>4</v>
      </c>
      <c r="M91" s="141">
        <v>5</v>
      </c>
      <c r="N91" s="134">
        <v>10</v>
      </c>
      <c r="O91" s="134">
        <v>0</v>
      </c>
      <c r="P91" s="141">
        <v>15</v>
      </c>
      <c r="Q91" s="134">
        <v>0</v>
      </c>
      <c r="R91" s="143">
        <f>IF(V91="xuất sắc",5,IF(V91="Giỏi",4,IF(V91="khá",3,IF(V91="TB",1,0))))</f>
        <v>1</v>
      </c>
      <c r="S91" s="144">
        <f>SUM(J91:R91)</f>
        <v>67</v>
      </c>
      <c r="T91" s="143" t="s">
        <v>182</v>
      </c>
      <c r="U91" s="145" t="s">
        <v>495</v>
      </c>
      <c r="V91" s="146" t="s">
        <v>182</v>
      </c>
      <c r="W91" s="147"/>
    </row>
    <row r="92" spans="1:23" s="150" customFormat="1" ht="26.25" customHeight="1">
      <c r="A92" s="134">
        <v>85</v>
      </c>
      <c r="B92" s="256">
        <v>2310060087</v>
      </c>
      <c r="C92" s="136" t="s">
        <v>565</v>
      </c>
      <c r="D92" s="137" t="s">
        <v>40</v>
      </c>
      <c r="E92" s="135"/>
      <c r="F92" s="139"/>
      <c r="G92" s="134"/>
      <c r="H92" s="134"/>
      <c r="I92" s="134"/>
      <c r="J92" s="141">
        <v>25</v>
      </c>
      <c r="K92" s="141">
        <v>7</v>
      </c>
      <c r="L92" s="141">
        <v>4</v>
      </c>
      <c r="M92" s="141">
        <v>5</v>
      </c>
      <c r="N92" s="134">
        <v>5</v>
      </c>
      <c r="O92" s="134">
        <v>0</v>
      </c>
      <c r="P92" s="141">
        <v>15</v>
      </c>
      <c r="Q92" s="134">
        <v>0</v>
      </c>
      <c r="R92" s="143">
        <f>IF(V92="xuất sắc",5,IF(V92="Giỏi",4,IF(V92="khá",3,IF(V92="TB",1,0))))</f>
        <v>4</v>
      </c>
      <c r="S92" s="144">
        <f>SUM(J92:R92)</f>
        <v>65</v>
      </c>
      <c r="T92" s="143" t="s">
        <v>182</v>
      </c>
      <c r="U92" s="145" t="s">
        <v>272</v>
      </c>
      <c r="V92" s="146" t="s">
        <v>273</v>
      </c>
      <c r="W92" s="147"/>
    </row>
    <row r="93" spans="1:23" s="150" customFormat="1" ht="26.25" customHeight="1">
      <c r="A93" s="161">
        <v>86</v>
      </c>
      <c r="B93" s="140">
        <v>2310060088</v>
      </c>
      <c r="C93" s="136" t="s">
        <v>566</v>
      </c>
      <c r="D93" s="137" t="s">
        <v>40</v>
      </c>
      <c r="E93" s="135"/>
      <c r="F93" s="139"/>
      <c r="G93" s="134"/>
      <c r="H93" s="134"/>
      <c r="I93" s="134"/>
      <c r="J93" s="141">
        <v>25</v>
      </c>
      <c r="K93" s="141">
        <v>7</v>
      </c>
      <c r="L93" s="141">
        <v>0</v>
      </c>
      <c r="M93" s="141">
        <v>0</v>
      </c>
      <c r="N93" s="134">
        <v>5</v>
      </c>
      <c r="O93" s="134">
        <v>0</v>
      </c>
      <c r="P93" s="141">
        <v>15</v>
      </c>
      <c r="Q93" s="134">
        <v>0</v>
      </c>
      <c r="R93" s="143">
        <f>IF(V93="xuất sắc",5,IF(V93="Giỏi",4,IF(V93="khá",3,IF(V93="TB",1,0))))</f>
        <v>3</v>
      </c>
      <c r="S93" s="144">
        <f>SUM(J93:R93)</f>
        <v>55</v>
      </c>
      <c r="T93" s="143" t="s">
        <v>182</v>
      </c>
      <c r="U93" s="145" t="s">
        <v>567</v>
      </c>
      <c r="V93" s="146" t="s">
        <v>186</v>
      </c>
      <c r="W93" s="147"/>
    </row>
    <row r="94" spans="1:23" s="150" customFormat="1" ht="26.25" customHeight="1">
      <c r="A94" s="134">
        <v>87</v>
      </c>
      <c r="B94" s="140">
        <v>2310060089</v>
      </c>
      <c r="C94" s="136" t="s">
        <v>568</v>
      </c>
      <c r="D94" s="137" t="s">
        <v>40</v>
      </c>
      <c r="E94" s="135"/>
      <c r="F94" s="139"/>
      <c r="G94" s="134"/>
      <c r="H94" s="134"/>
      <c r="I94" s="134"/>
      <c r="J94" s="141">
        <v>25</v>
      </c>
      <c r="K94" s="141">
        <v>0</v>
      </c>
      <c r="L94" s="141">
        <v>0</v>
      </c>
      <c r="M94" s="141">
        <v>0</v>
      </c>
      <c r="N94" s="134">
        <v>5</v>
      </c>
      <c r="O94" s="134">
        <v>0</v>
      </c>
      <c r="P94" s="141">
        <v>12</v>
      </c>
      <c r="Q94" s="134">
        <v>0</v>
      </c>
      <c r="R94" s="143">
        <f>IF(V94="xuất sắc",5,IF(V94="Giỏi",4,IF(V94="khá",3,IF(V94="TB",1,0))))</f>
        <v>1</v>
      </c>
      <c r="S94" s="144">
        <f>SUM(J94:R94)</f>
        <v>43</v>
      </c>
      <c r="T94" s="143" t="s">
        <v>189</v>
      </c>
      <c r="U94" s="145" t="s">
        <v>510</v>
      </c>
      <c r="V94" s="146" t="s">
        <v>182</v>
      </c>
      <c r="W94" s="147"/>
    </row>
    <row r="95" spans="1:23" s="150" customFormat="1" ht="26.25" customHeight="1">
      <c r="A95" s="161">
        <v>88</v>
      </c>
      <c r="B95" s="140">
        <v>2310060090</v>
      </c>
      <c r="C95" s="136" t="s">
        <v>569</v>
      </c>
      <c r="D95" s="137" t="s">
        <v>40</v>
      </c>
      <c r="E95" s="135"/>
      <c r="F95" s="139"/>
      <c r="G95" s="134"/>
      <c r="H95" s="134"/>
      <c r="I95" s="134"/>
      <c r="J95" s="141"/>
      <c r="K95" s="141"/>
      <c r="L95" s="141"/>
      <c r="M95" s="141"/>
      <c r="N95" s="134"/>
      <c r="O95" s="134"/>
      <c r="P95" s="141"/>
      <c r="Q95" s="134"/>
      <c r="R95" s="143"/>
      <c r="S95" s="144"/>
      <c r="T95" s="143"/>
      <c r="U95" s="145" t="s">
        <v>570</v>
      </c>
      <c r="V95" s="146" t="s">
        <v>189</v>
      </c>
      <c r="W95" s="147"/>
    </row>
    <row r="96" spans="1:23" s="150" customFormat="1" ht="26.25" customHeight="1">
      <c r="A96" s="134">
        <v>89</v>
      </c>
      <c r="B96" s="140">
        <v>2310060091</v>
      </c>
      <c r="C96" s="136" t="s">
        <v>571</v>
      </c>
      <c r="D96" s="137" t="s">
        <v>40</v>
      </c>
      <c r="E96" s="135"/>
      <c r="F96" s="139"/>
      <c r="G96" s="134"/>
      <c r="H96" s="134"/>
      <c r="I96" s="134"/>
      <c r="J96" s="141">
        <v>25</v>
      </c>
      <c r="K96" s="141">
        <v>7</v>
      </c>
      <c r="L96" s="141">
        <v>4</v>
      </c>
      <c r="M96" s="141">
        <v>0</v>
      </c>
      <c r="N96" s="134">
        <v>5</v>
      </c>
      <c r="O96" s="134">
        <v>0</v>
      </c>
      <c r="P96" s="141">
        <v>12</v>
      </c>
      <c r="Q96" s="134"/>
      <c r="R96" s="143">
        <f>IF(V96="xuất sắc",5,IF(V96="Giỏi",4,IF(V96="khá",3,IF(V96="TB",1,0))))</f>
        <v>1</v>
      </c>
      <c r="S96" s="144">
        <f>SUM(J96:R96)</f>
        <v>54</v>
      </c>
      <c r="T96" s="143" t="s">
        <v>182</v>
      </c>
      <c r="U96" s="145" t="s">
        <v>448</v>
      </c>
      <c r="V96" s="146" t="s">
        <v>182</v>
      </c>
      <c r="W96" s="147"/>
    </row>
    <row r="97" spans="1:25" s="150" customFormat="1" ht="26.25" customHeight="1">
      <c r="A97" s="161">
        <v>90</v>
      </c>
      <c r="B97" s="140">
        <v>2310060092</v>
      </c>
      <c r="C97" s="136" t="s">
        <v>572</v>
      </c>
      <c r="D97" s="137" t="s">
        <v>573</v>
      </c>
      <c r="E97" s="135"/>
      <c r="F97" s="139"/>
      <c r="G97" s="134"/>
      <c r="H97" s="134"/>
      <c r="I97" s="134"/>
      <c r="J97" s="141">
        <v>23</v>
      </c>
      <c r="K97" s="141">
        <v>0</v>
      </c>
      <c r="L97" s="141">
        <v>0</v>
      </c>
      <c r="M97" s="141">
        <v>5</v>
      </c>
      <c r="N97" s="134">
        <v>5</v>
      </c>
      <c r="O97" s="134">
        <v>0</v>
      </c>
      <c r="P97" s="141">
        <v>12</v>
      </c>
      <c r="Q97" s="134">
        <v>0</v>
      </c>
      <c r="R97" s="143">
        <f>IF(V97="xuất sắc",5,IF(V97="Giỏi",4,IF(V97="khá",3,IF(V97="TB",1,0))))</f>
        <v>1</v>
      </c>
      <c r="S97" s="144">
        <f>SUM(J97:R97)</f>
        <v>46</v>
      </c>
      <c r="T97" s="143" t="s">
        <v>189</v>
      </c>
      <c r="U97" s="145" t="s">
        <v>482</v>
      </c>
      <c r="V97" s="146" t="s">
        <v>182</v>
      </c>
      <c r="W97" s="147"/>
    </row>
    <row r="98" spans="1:25" s="150" customFormat="1" ht="26.25" customHeight="1">
      <c r="A98" s="134">
        <v>91</v>
      </c>
      <c r="B98" s="140">
        <v>2310060093</v>
      </c>
      <c r="C98" s="148" t="s">
        <v>574</v>
      </c>
      <c r="D98" s="149" t="s">
        <v>304</v>
      </c>
      <c r="E98" s="135"/>
      <c r="F98" s="139"/>
      <c r="G98" s="134"/>
      <c r="H98" s="134"/>
      <c r="I98" s="134"/>
      <c r="J98" s="141">
        <v>23</v>
      </c>
      <c r="K98" s="141">
        <v>8</v>
      </c>
      <c r="L98" s="141">
        <v>4</v>
      </c>
      <c r="M98" s="141">
        <v>5</v>
      </c>
      <c r="N98" s="134">
        <v>5</v>
      </c>
      <c r="O98" s="134">
        <v>0</v>
      </c>
      <c r="P98" s="141">
        <v>13</v>
      </c>
      <c r="Q98" s="134">
        <v>10</v>
      </c>
      <c r="R98" s="143">
        <f>IF(V98="xuất sắc",5,IF(V98="Giỏi",4,IF(V98="khá",3,IF(V98="TB",1,0))))</f>
        <v>3</v>
      </c>
      <c r="S98" s="144">
        <f>SUM(J98:R98)</f>
        <v>71</v>
      </c>
      <c r="T98" s="143" t="s">
        <v>186</v>
      </c>
      <c r="U98" s="145" t="s">
        <v>446</v>
      </c>
      <c r="V98" s="146" t="s">
        <v>186</v>
      </c>
      <c r="W98" s="147"/>
    </row>
    <row r="99" spans="1:25" s="150" customFormat="1" ht="26.25" customHeight="1">
      <c r="A99" s="161">
        <v>92</v>
      </c>
      <c r="B99" s="140">
        <v>2310060094</v>
      </c>
      <c r="C99" s="148" t="s">
        <v>575</v>
      </c>
      <c r="D99" s="149" t="s">
        <v>52</v>
      </c>
      <c r="E99" s="135"/>
      <c r="F99" s="139"/>
      <c r="G99" s="134"/>
      <c r="H99" s="134"/>
      <c r="I99" s="134"/>
      <c r="J99" s="141">
        <v>25</v>
      </c>
      <c r="K99" s="141">
        <v>7</v>
      </c>
      <c r="L99" s="141">
        <v>0</v>
      </c>
      <c r="M99" s="141">
        <v>0</v>
      </c>
      <c r="N99" s="134">
        <v>5</v>
      </c>
      <c r="O99" s="134">
        <v>0</v>
      </c>
      <c r="P99" s="141">
        <v>15</v>
      </c>
      <c r="Q99" s="134">
        <v>0</v>
      </c>
      <c r="R99" s="143">
        <f>IF(V99="xuất sắc",5,IF(V99="Giỏi",4,IF(V99="khá",3,IF(V99="TB",1,0))))</f>
        <v>0</v>
      </c>
      <c r="S99" s="144">
        <f>SUM(J99:R99)</f>
        <v>52</v>
      </c>
      <c r="T99" s="143" t="s">
        <v>182</v>
      </c>
      <c r="U99" s="145" t="s">
        <v>576</v>
      </c>
      <c r="V99" s="146" t="s">
        <v>189</v>
      </c>
      <c r="W99" s="147"/>
    </row>
    <row r="100" spans="1:25" s="150" customFormat="1" ht="26.25" customHeight="1">
      <c r="A100" s="134">
        <v>93</v>
      </c>
      <c r="B100" s="140">
        <v>2310060095</v>
      </c>
      <c r="C100" s="148" t="s">
        <v>577</v>
      </c>
      <c r="D100" s="149" t="s">
        <v>52</v>
      </c>
      <c r="E100" s="135"/>
      <c r="F100" s="139"/>
      <c r="G100" s="134"/>
      <c r="H100" s="134"/>
      <c r="I100" s="134"/>
      <c r="J100" s="141">
        <v>25</v>
      </c>
      <c r="K100" s="141">
        <v>7</v>
      </c>
      <c r="L100" s="141">
        <v>0</v>
      </c>
      <c r="M100" s="141">
        <v>0</v>
      </c>
      <c r="N100" s="134">
        <v>5</v>
      </c>
      <c r="O100" s="134">
        <v>0</v>
      </c>
      <c r="P100" s="141">
        <v>12</v>
      </c>
      <c r="Q100" s="134">
        <v>0</v>
      </c>
      <c r="R100" s="143">
        <f>IF(V100="xuất sắc",5,IF(V100="Giỏi",4,IF(V100="khá",3,IF(V100="TB",1,0))))</f>
        <v>1</v>
      </c>
      <c r="S100" s="144">
        <f>SUM(J100:R100)</f>
        <v>50</v>
      </c>
      <c r="T100" s="143" t="s">
        <v>182</v>
      </c>
      <c r="U100" s="145" t="s">
        <v>205</v>
      </c>
      <c r="V100" s="146" t="s">
        <v>182</v>
      </c>
      <c r="W100" s="147"/>
    </row>
    <row r="101" spans="1:25" s="150" customFormat="1" ht="26.25" customHeight="1">
      <c r="A101" s="161">
        <v>94</v>
      </c>
      <c r="B101" s="140">
        <v>2310060096</v>
      </c>
      <c r="C101" s="136" t="s">
        <v>578</v>
      </c>
      <c r="D101" s="137" t="s">
        <v>306</v>
      </c>
      <c r="E101" s="135" t="s">
        <v>453</v>
      </c>
      <c r="F101" s="139"/>
      <c r="G101" s="134"/>
      <c r="H101" s="134"/>
      <c r="I101" s="134"/>
      <c r="J101" s="141">
        <v>25</v>
      </c>
      <c r="K101" s="141">
        <v>7</v>
      </c>
      <c r="L101" s="141">
        <v>4</v>
      </c>
      <c r="M101" s="141">
        <v>5</v>
      </c>
      <c r="N101" s="134">
        <v>10</v>
      </c>
      <c r="O101" s="134">
        <v>0</v>
      </c>
      <c r="P101" s="141">
        <v>15</v>
      </c>
      <c r="Q101" s="134">
        <v>0</v>
      </c>
      <c r="R101" s="143">
        <f>IF(V101="xuất sắc",5,IF(V101="Giỏi",4,IF(V101="khá",3,IF(V101="TB",1,0))))</f>
        <v>4</v>
      </c>
      <c r="S101" s="144">
        <f>SUM(J101:R101)</f>
        <v>70</v>
      </c>
      <c r="T101" s="143" t="s">
        <v>186</v>
      </c>
      <c r="U101" s="145" t="s">
        <v>579</v>
      </c>
      <c r="V101" s="146" t="s">
        <v>273</v>
      </c>
      <c r="W101" s="147"/>
    </row>
    <row r="102" spans="1:25" s="150" customFormat="1" ht="26.25" customHeight="1">
      <c r="A102" s="134">
        <v>95</v>
      </c>
      <c r="B102" s="140">
        <v>2310060097</v>
      </c>
      <c r="C102" s="136" t="s">
        <v>580</v>
      </c>
      <c r="D102" s="137" t="s">
        <v>581</v>
      </c>
      <c r="E102" s="135" t="s">
        <v>582</v>
      </c>
      <c r="F102" s="139"/>
      <c r="G102" s="134"/>
      <c r="H102" s="134"/>
      <c r="I102" s="134"/>
      <c r="J102" s="141">
        <v>23</v>
      </c>
      <c r="K102" s="141">
        <v>7</v>
      </c>
      <c r="L102" s="141">
        <v>4</v>
      </c>
      <c r="M102" s="141">
        <v>5</v>
      </c>
      <c r="N102" s="134">
        <v>10</v>
      </c>
      <c r="O102" s="134">
        <v>0</v>
      </c>
      <c r="P102" s="141">
        <v>12</v>
      </c>
      <c r="Q102" s="134"/>
      <c r="R102" s="143">
        <f>IF(V102="xuất sắc",5,IF(V102="Giỏi",4,IF(V102="khá",3,IF(V102="TB",1,0))))</f>
        <v>1</v>
      </c>
      <c r="S102" s="144">
        <f>SUM(J102:R102)</f>
        <v>62</v>
      </c>
      <c r="T102" s="143" t="s">
        <v>182</v>
      </c>
      <c r="U102" s="145" t="s">
        <v>202</v>
      </c>
      <c r="V102" s="146" t="s">
        <v>182</v>
      </c>
      <c r="W102" s="147"/>
    </row>
    <row r="103" spans="1:25" s="150" customFormat="1" ht="26.25" customHeight="1">
      <c r="A103" s="161">
        <v>96</v>
      </c>
      <c r="B103" s="140">
        <v>2310060098</v>
      </c>
      <c r="C103" s="136" t="s">
        <v>583</v>
      </c>
      <c r="D103" s="137" t="s">
        <v>53</v>
      </c>
      <c r="E103" s="135"/>
      <c r="F103" s="139"/>
      <c r="G103" s="134"/>
      <c r="H103" s="134"/>
      <c r="I103" s="134"/>
      <c r="J103" s="141">
        <v>25</v>
      </c>
      <c r="K103" s="141">
        <v>7</v>
      </c>
      <c r="L103" s="141">
        <v>4</v>
      </c>
      <c r="M103" s="141">
        <v>10</v>
      </c>
      <c r="N103" s="134">
        <v>5</v>
      </c>
      <c r="O103" s="134">
        <v>0</v>
      </c>
      <c r="P103" s="141">
        <v>15</v>
      </c>
      <c r="Q103" s="134">
        <v>0</v>
      </c>
      <c r="R103" s="143">
        <f>IF(V103="xuất sắc",5,IF(V103="Giỏi",4,IF(V103="khá",3,IF(V103="TB",1,0))))</f>
        <v>3</v>
      </c>
      <c r="S103" s="144">
        <f>SUM(J103:R103)</f>
        <v>69</v>
      </c>
      <c r="T103" s="143" t="s">
        <v>182</v>
      </c>
      <c r="U103" s="145" t="s">
        <v>443</v>
      </c>
      <c r="V103" s="146" t="s">
        <v>186</v>
      </c>
      <c r="W103" s="147"/>
    </row>
    <row r="104" spans="1:25" s="150" customFormat="1" ht="26.25" customHeight="1">
      <c r="A104" s="134">
        <v>97</v>
      </c>
      <c r="B104" s="140">
        <v>2310060099</v>
      </c>
      <c r="C104" s="148" t="s">
        <v>584</v>
      </c>
      <c r="D104" s="149" t="s">
        <v>585</v>
      </c>
      <c r="E104" s="135"/>
      <c r="F104" s="139"/>
      <c r="G104" s="134"/>
      <c r="H104" s="134"/>
      <c r="I104" s="134"/>
      <c r="J104" s="141"/>
      <c r="K104" s="141"/>
      <c r="L104" s="141"/>
      <c r="M104" s="141"/>
      <c r="N104" s="134"/>
      <c r="O104" s="134"/>
      <c r="P104" s="141"/>
      <c r="Q104" s="134"/>
      <c r="R104" s="143"/>
      <c r="S104" s="144"/>
      <c r="T104" s="143"/>
      <c r="U104" s="145" t="s">
        <v>376</v>
      </c>
      <c r="V104" s="146" t="s">
        <v>189</v>
      </c>
      <c r="W104" s="147"/>
    </row>
    <row r="105" spans="1:25" s="150" customFormat="1" ht="26.25" customHeight="1">
      <c r="A105" s="161">
        <v>98</v>
      </c>
      <c r="B105" s="140">
        <v>2310060100</v>
      </c>
      <c r="C105" s="136" t="s">
        <v>586</v>
      </c>
      <c r="D105" s="137" t="s">
        <v>37</v>
      </c>
      <c r="E105" s="135"/>
      <c r="F105" s="139"/>
      <c r="G105" s="134"/>
      <c r="H105" s="134"/>
      <c r="I105" s="134"/>
      <c r="J105" s="141">
        <v>25</v>
      </c>
      <c r="K105" s="141">
        <v>7</v>
      </c>
      <c r="L105" s="141">
        <v>4</v>
      </c>
      <c r="M105" s="141">
        <v>10</v>
      </c>
      <c r="N105" s="134">
        <v>5</v>
      </c>
      <c r="O105" s="134">
        <v>0</v>
      </c>
      <c r="P105" s="141">
        <v>15</v>
      </c>
      <c r="Q105" s="134">
        <v>0</v>
      </c>
      <c r="R105" s="143">
        <f>IF(V105="xuất sắc",5,IF(V105="Giỏi",4,IF(V105="khá",3,IF(V105="TB",1,0))))</f>
        <v>4</v>
      </c>
      <c r="S105" s="144">
        <f>SUM(J105:R105)</f>
        <v>70</v>
      </c>
      <c r="T105" s="143" t="s">
        <v>186</v>
      </c>
      <c r="U105" s="145" t="s">
        <v>323</v>
      </c>
      <c r="V105" s="146" t="s">
        <v>273</v>
      </c>
      <c r="W105" s="147"/>
    </row>
    <row r="106" spans="1:25" s="150" customFormat="1" ht="26.25" customHeight="1">
      <c r="A106" s="134">
        <v>99</v>
      </c>
      <c r="B106" s="140">
        <v>2310060101</v>
      </c>
      <c r="C106" s="136" t="s">
        <v>587</v>
      </c>
      <c r="D106" s="137" t="s">
        <v>588</v>
      </c>
      <c r="E106" s="135"/>
      <c r="F106" s="139"/>
      <c r="G106" s="134"/>
      <c r="H106" s="134"/>
      <c r="I106" s="134"/>
      <c r="J106" s="141">
        <v>23</v>
      </c>
      <c r="K106" s="141">
        <v>7</v>
      </c>
      <c r="L106" s="141">
        <v>4</v>
      </c>
      <c r="M106" s="141">
        <v>5</v>
      </c>
      <c r="N106" s="134">
        <v>5</v>
      </c>
      <c r="O106" s="134">
        <v>0</v>
      </c>
      <c r="P106" s="141">
        <v>12</v>
      </c>
      <c r="Q106" s="134">
        <v>10</v>
      </c>
      <c r="R106" s="143">
        <f>IF(V106="xuất sắc",5,IF(V106="Giỏi",4,IF(V106="khá",3,IF(V106="TB",1,0))))</f>
        <v>1</v>
      </c>
      <c r="S106" s="144">
        <f>SUM(J106:R106)</f>
        <v>67</v>
      </c>
      <c r="T106" s="143" t="s">
        <v>182</v>
      </c>
      <c r="U106" s="145" t="s">
        <v>482</v>
      </c>
      <c r="V106" s="146" t="s">
        <v>182</v>
      </c>
      <c r="W106" s="147"/>
    </row>
    <row r="107" spans="1:25" s="150" customFormat="1" ht="26.25" customHeight="1">
      <c r="A107" s="161">
        <v>100</v>
      </c>
      <c r="B107" s="140">
        <v>2310060102</v>
      </c>
      <c r="C107" s="136" t="s">
        <v>589</v>
      </c>
      <c r="D107" s="137" t="s">
        <v>35</v>
      </c>
      <c r="E107" s="135"/>
      <c r="F107" s="139"/>
      <c r="G107" s="134"/>
      <c r="H107" s="134"/>
      <c r="I107" s="134"/>
      <c r="J107" s="141">
        <v>25</v>
      </c>
      <c r="K107" s="141">
        <v>7</v>
      </c>
      <c r="L107" s="141">
        <v>4</v>
      </c>
      <c r="M107" s="141">
        <v>10</v>
      </c>
      <c r="N107" s="134">
        <v>5</v>
      </c>
      <c r="O107" s="134">
        <v>0</v>
      </c>
      <c r="P107" s="141">
        <v>15</v>
      </c>
      <c r="Q107" s="134">
        <v>0</v>
      </c>
      <c r="R107" s="143">
        <f>IF(V107="xuất sắc",5,IF(V107="Giỏi",4,IF(V107="khá",3,IF(V107="TB",1,0))))</f>
        <v>1</v>
      </c>
      <c r="S107" s="144">
        <f>SUM(J107:R107)</f>
        <v>67</v>
      </c>
      <c r="T107" s="143" t="s">
        <v>182</v>
      </c>
      <c r="U107" s="145" t="s">
        <v>382</v>
      </c>
      <c r="V107" s="146" t="s">
        <v>182</v>
      </c>
      <c r="W107" s="147"/>
    </row>
    <row r="108" spans="1:25" s="150" customFormat="1" ht="26.25" customHeight="1">
      <c r="A108" s="134">
        <v>101</v>
      </c>
      <c r="B108" s="140">
        <v>2310060103</v>
      </c>
      <c r="C108" s="136" t="s">
        <v>590</v>
      </c>
      <c r="D108" s="137" t="s">
        <v>30</v>
      </c>
      <c r="E108" s="135"/>
      <c r="F108" s="139"/>
      <c r="G108" s="134"/>
      <c r="H108" s="134"/>
      <c r="I108" s="134"/>
      <c r="J108" s="141">
        <v>25</v>
      </c>
      <c r="K108" s="141">
        <v>7</v>
      </c>
      <c r="L108" s="141">
        <v>4</v>
      </c>
      <c r="M108" s="141">
        <v>5</v>
      </c>
      <c r="N108" s="134">
        <v>5</v>
      </c>
      <c r="O108" s="134">
        <v>0</v>
      </c>
      <c r="P108" s="141">
        <v>15</v>
      </c>
      <c r="Q108" s="134">
        <v>0</v>
      </c>
      <c r="R108" s="143">
        <f>IF(V108="xuất sắc",5,IF(V108="Giỏi",4,IF(V108="khá",3,IF(V108="TB",1,0))))</f>
        <v>1</v>
      </c>
      <c r="S108" s="144">
        <f>SUM(J108:R108)</f>
        <v>62</v>
      </c>
      <c r="T108" s="143" t="s">
        <v>182</v>
      </c>
      <c r="U108" s="145" t="s">
        <v>382</v>
      </c>
      <c r="V108" s="146" t="s">
        <v>182</v>
      </c>
      <c r="W108" s="147"/>
    </row>
    <row r="109" spans="1:25" s="150" customFormat="1" ht="26.25" customHeight="1">
      <c r="A109" s="161">
        <v>102</v>
      </c>
      <c r="B109" s="140">
        <v>2310060104</v>
      </c>
      <c r="C109" s="136" t="s">
        <v>591</v>
      </c>
      <c r="D109" s="137" t="s">
        <v>30</v>
      </c>
      <c r="E109" s="135"/>
      <c r="F109" s="139"/>
      <c r="G109" s="134"/>
      <c r="H109" s="134"/>
      <c r="I109" s="134"/>
      <c r="J109" s="141">
        <v>25</v>
      </c>
      <c r="K109" s="141">
        <v>7</v>
      </c>
      <c r="L109" s="141">
        <v>0</v>
      </c>
      <c r="M109" s="141">
        <v>5</v>
      </c>
      <c r="N109" s="134">
        <v>5</v>
      </c>
      <c r="O109" s="134">
        <v>0</v>
      </c>
      <c r="P109" s="141">
        <v>12</v>
      </c>
      <c r="Q109" s="134">
        <v>0</v>
      </c>
      <c r="R109" s="143">
        <f>IF(V109="xuất sắc",5,IF(V109="Giỏi",4,IF(V109="khá",3,IF(V109="TB",1,0))))</f>
        <v>1</v>
      </c>
      <c r="S109" s="144">
        <f>SUM(J109:R109)</f>
        <v>55</v>
      </c>
      <c r="T109" s="143" t="s">
        <v>182</v>
      </c>
      <c r="U109" s="145" t="s">
        <v>482</v>
      </c>
      <c r="V109" s="146" t="s">
        <v>182</v>
      </c>
      <c r="W109" s="147"/>
    </row>
    <row r="110" spans="1:25" s="150" customFormat="1" ht="26.25" customHeight="1">
      <c r="A110" s="161">
        <v>103</v>
      </c>
      <c r="B110" s="140">
        <v>2310060105</v>
      </c>
      <c r="C110" s="136" t="s">
        <v>328</v>
      </c>
      <c r="D110" s="137" t="s">
        <v>327</v>
      </c>
      <c r="E110" s="135"/>
      <c r="F110" s="139"/>
      <c r="G110" s="134"/>
      <c r="H110" s="134"/>
      <c r="I110" s="134"/>
      <c r="J110" s="141">
        <v>23</v>
      </c>
      <c r="K110" s="141">
        <v>7</v>
      </c>
      <c r="L110" s="141">
        <v>0</v>
      </c>
      <c r="M110" s="141">
        <v>5</v>
      </c>
      <c r="N110" s="134">
        <v>5</v>
      </c>
      <c r="O110" s="134">
        <v>0</v>
      </c>
      <c r="P110" s="141">
        <v>12</v>
      </c>
      <c r="Q110" s="134"/>
      <c r="R110" s="143">
        <f>IF(V110="xuất sắc",5,IF(V110="Giỏi",4,IF(V110="khá",3,IF(V110="TB",1,0))))</f>
        <v>3</v>
      </c>
      <c r="S110" s="144">
        <f>SUM(J110:R110)</f>
        <v>55</v>
      </c>
      <c r="T110" s="143" t="s">
        <v>182</v>
      </c>
      <c r="U110" s="145" t="s">
        <v>195</v>
      </c>
      <c r="V110" s="146" t="s">
        <v>186</v>
      </c>
      <c r="W110" s="147"/>
      <c r="X110" s="118"/>
      <c r="Y110" s="118"/>
    </row>
    <row r="111" spans="1:25" s="150" customFormat="1" ht="26.25" customHeight="1">
      <c r="A111" s="161">
        <v>104</v>
      </c>
      <c r="B111" s="140">
        <v>2310060106</v>
      </c>
      <c r="C111" s="136" t="s">
        <v>592</v>
      </c>
      <c r="D111" s="137" t="s">
        <v>54</v>
      </c>
      <c r="E111" s="135"/>
      <c r="F111" s="139"/>
      <c r="G111" s="134"/>
      <c r="H111" s="134"/>
      <c r="I111" s="134"/>
      <c r="J111" s="141">
        <v>23</v>
      </c>
      <c r="K111" s="141">
        <v>5</v>
      </c>
      <c r="L111" s="141">
        <v>0</v>
      </c>
      <c r="M111" s="141">
        <v>5</v>
      </c>
      <c r="N111" s="134">
        <v>5</v>
      </c>
      <c r="O111" s="134">
        <v>0</v>
      </c>
      <c r="P111" s="141">
        <v>12</v>
      </c>
      <c r="Q111" s="134">
        <v>0</v>
      </c>
      <c r="R111" s="143">
        <f>IF(V111="xuất sắc",5,IF(V111="Giỏi",4,IF(V111="khá",3,IF(V111="TB",1,0))))</f>
        <v>0</v>
      </c>
      <c r="S111" s="144">
        <f>SUM(J111:R111)</f>
        <v>50</v>
      </c>
      <c r="T111" s="143" t="s">
        <v>182</v>
      </c>
      <c r="U111" s="145" t="s">
        <v>385</v>
      </c>
      <c r="V111" s="146" t="s">
        <v>189</v>
      </c>
      <c r="W111" s="147"/>
    </row>
    <row r="112" spans="1:25" s="150" customFormat="1" ht="26.25" customHeight="1">
      <c r="A112" s="161">
        <v>105</v>
      </c>
      <c r="B112" s="140">
        <v>2310060327</v>
      </c>
      <c r="C112" s="136" t="s">
        <v>593</v>
      </c>
      <c r="D112" s="137" t="s">
        <v>594</v>
      </c>
      <c r="E112" s="135"/>
      <c r="F112" s="139"/>
      <c r="G112" s="134"/>
      <c r="H112" s="134"/>
      <c r="I112" s="134"/>
      <c r="J112" s="141">
        <v>23</v>
      </c>
      <c r="K112" s="141">
        <v>0</v>
      </c>
      <c r="L112" s="141">
        <v>0</v>
      </c>
      <c r="M112" s="141">
        <v>5</v>
      </c>
      <c r="N112" s="134">
        <v>5</v>
      </c>
      <c r="O112" s="134">
        <v>0</v>
      </c>
      <c r="P112" s="141">
        <v>12</v>
      </c>
      <c r="Q112" s="134">
        <v>0</v>
      </c>
      <c r="R112" s="143">
        <f>IF(V112="xuất sắc",5,IF(V112="Giỏi",4,IF(V112="khá",3,IF(V112="TB",1,0))))</f>
        <v>0</v>
      </c>
      <c r="S112" s="144">
        <f>SUM(J112:R112)</f>
        <v>45</v>
      </c>
      <c r="T112" s="143" t="s">
        <v>189</v>
      </c>
      <c r="U112" s="145" t="s">
        <v>595</v>
      </c>
      <c r="V112" s="146" t="s">
        <v>189</v>
      </c>
      <c r="W112" s="147"/>
    </row>
    <row r="113" spans="1:25" s="150" customFormat="1" ht="26.25" customHeight="1">
      <c r="A113" s="161">
        <v>106</v>
      </c>
      <c r="B113" s="140">
        <v>2310060328</v>
      </c>
      <c r="C113" s="136" t="s">
        <v>596</v>
      </c>
      <c r="D113" s="137" t="s">
        <v>597</v>
      </c>
      <c r="E113" s="135"/>
      <c r="F113" s="139"/>
      <c r="G113" s="134"/>
      <c r="H113" s="134"/>
      <c r="I113" s="134"/>
      <c r="J113" s="141">
        <v>23</v>
      </c>
      <c r="K113" s="141">
        <v>0</v>
      </c>
      <c r="L113" s="141">
        <v>0</v>
      </c>
      <c r="M113" s="141">
        <v>5</v>
      </c>
      <c r="N113" s="134">
        <v>5</v>
      </c>
      <c r="O113" s="134">
        <v>0</v>
      </c>
      <c r="P113" s="141">
        <v>12</v>
      </c>
      <c r="Q113" s="134">
        <v>0</v>
      </c>
      <c r="R113" s="143">
        <f>IF(V113="xuất sắc",5,IF(V113="Giỏi",4,IF(V113="khá",3,IF(V113="TB",1,0))))</f>
        <v>0</v>
      </c>
      <c r="S113" s="144">
        <f>SUM(J113:R113)</f>
        <v>45</v>
      </c>
      <c r="T113" s="143" t="s">
        <v>189</v>
      </c>
      <c r="U113" s="145" t="s">
        <v>554</v>
      </c>
      <c r="V113" s="146" t="s">
        <v>189</v>
      </c>
      <c r="W113" s="147"/>
      <c r="X113" s="118"/>
      <c r="Y113" s="118"/>
    </row>
    <row r="114" spans="1:25" s="150" customFormat="1" ht="26.25" customHeight="1">
      <c r="A114" s="161">
        <v>107</v>
      </c>
      <c r="B114" s="140">
        <v>2310060329</v>
      </c>
      <c r="C114" s="136" t="s">
        <v>598</v>
      </c>
      <c r="D114" s="137" t="s">
        <v>599</v>
      </c>
      <c r="E114" s="135"/>
      <c r="F114" s="139"/>
      <c r="G114" s="134"/>
      <c r="H114" s="134"/>
      <c r="I114" s="134"/>
      <c r="J114" s="141">
        <v>25</v>
      </c>
      <c r="K114" s="141">
        <v>0</v>
      </c>
      <c r="L114" s="141">
        <v>0</v>
      </c>
      <c r="M114" s="141">
        <v>0</v>
      </c>
      <c r="N114" s="134">
        <v>5</v>
      </c>
      <c r="O114" s="134">
        <v>0</v>
      </c>
      <c r="P114" s="141">
        <v>0</v>
      </c>
      <c r="Q114" s="134">
        <v>0</v>
      </c>
      <c r="R114" s="143">
        <f>IF(V114="xuất sắc",5,IF(V114="Giỏi",4,IF(V114="khá",3,IF(V114="TB",1,0))))</f>
        <v>1</v>
      </c>
      <c r="S114" s="144">
        <f>SUM(J114:R114)</f>
        <v>31</v>
      </c>
      <c r="T114" s="143" t="s">
        <v>189</v>
      </c>
      <c r="U114" s="145" t="s">
        <v>448</v>
      </c>
      <c r="V114" s="146" t="s">
        <v>182</v>
      </c>
      <c r="W114" s="147"/>
    </row>
    <row r="115" spans="1:25" s="150" customFormat="1" ht="26.25" customHeight="1">
      <c r="A115" s="161">
        <v>108</v>
      </c>
      <c r="B115" s="140">
        <v>2310060330</v>
      </c>
      <c r="C115" s="136" t="s">
        <v>600</v>
      </c>
      <c r="D115" s="137" t="s">
        <v>601</v>
      </c>
      <c r="E115" s="135"/>
      <c r="F115" s="139"/>
      <c r="G115" s="134"/>
      <c r="H115" s="134"/>
      <c r="I115" s="134"/>
      <c r="J115" s="141"/>
      <c r="K115" s="141"/>
      <c r="L115" s="141"/>
      <c r="M115" s="141"/>
      <c r="N115" s="134"/>
      <c r="O115" s="134"/>
      <c r="P115" s="141"/>
      <c r="Q115" s="134"/>
      <c r="R115" s="143"/>
      <c r="S115" s="144"/>
      <c r="T115" s="143"/>
      <c r="U115" s="145" t="s">
        <v>602</v>
      </c>
      <c r="V115" s="146" t="s">
        <v>189</v>
      </c>
      <c r="W115" s="147"/>
    </row>
    <row r="116" spans="1:25" s="150" customFormat="1" ht="26.25" customHeight="1">
      <c r="A116" s="161">
        <v>109</v>
      </c>
      <c r="B116" s="140">
        <v>2310060331</v>
      </c>
      <c r="C116" s="136" t="s">
        <v>603</v>
      </c>
      <c r="D116" s="137" t="s">
        <v>30</v>
      </c>
      <c r="E116" s="135"/>
      <c r="F116" s="139"/>
      <c r="G116" s="134"/>
      <c r="H116" s="134"/>
      <c r="I116" s="134"/>
      <c r="J116" s="141">
        <v>25</v>
      </c>
      <c r="K116" s="141">
        <v>5</v>
      </c>
      <c r="L116" s="141">
        <v>4</v>
      </c>
      <c r="M116" s="141">
        <v>0</v>
      </c>
      <c r="N116" s="134">
        <v>5</v>
      </c>
      <c r="O116" s="134">
        <v>0</v>
      </c>
      <c r="P116" s="141">
        <v>12</v>
      </c>
      <c r="Q116" s="134">
        <v>0</v>
      </c>
      <c r="R116" s="143">
        <f>IF(V116="xuất sắc",5,IF(V116="Giỏi",4,IF(V116="khá",3,IF(V116="TB",1,0))))</f>
        <v>1</v>
      </c>
      <c r="S116" s="144">
        <f>SUM(J116:R116)</f>
        <v>52</v>
      </c>
      <c r="T116" s="143" t="s">
        <v>182</v>
      </c>
      <c r="U116" s="145" t="s">
        <v>495</v>
      </c>
      <c r="V116" s="146" t="s">
        <v>182</v>
      </c>
      <c r="W116" s="147"/>
    </row>
    <row r="117" spans="1:25" s="150" customFormat="1" ht="26.25" customHeight="1">
      <c r="A117" s="161">
        <v>110</v>
      </c>
      <c r="B117" s="140">
        <v>2310060343</v>
      </c>
      <c r="C117" s="136" t="s">
        <v>604</v>
      </c>
      <c r="D117" s="137" t="s">
        <v>40</v>
      </c>
      <c r="E117" s="135"/>
      <c r="F117" s="139"/>
      <c r="G117" s="134"/>
      <c r="H117" s="134"/>
      <c r="I117" s="134"/>
      <c r="J117" s="141"/>
      <c r="K117" s="141"/>
      <c r="L117" s="141"/>
      <c r="M117" s="141"/>
      <c r="N117" s="134"/>
      <c r="O117" s="134"/>
      <c r="P117" s="141"/>
      <c r="Q117" s="134"/>
      <c r="R117" s="143"/>
      <c r="S117" s="144"/>
      <c r="T117" s="143"/>
      <c r="U117" s="145" t="s">
        <v>486</v>
      </c>
      <c r="V117" s="146" t="s">
        <v>189</v>
      </c>
      <c r="W117" s="147"/>
      <c r="X117" s="118"/>
      <c r="Y117" s="118"/>
    </row>
    <row r="118" spans="1:25" s="150" customFormat="1" ht="26.25" customHeight="1">
      <c r="A118" s="161">
        <v>111</v>
      </c>
      <c r="B118" s="140">
        <v>2310060344</v>
      </c>
      <c r="C118" s="136" t="s">
        <v>605</v>
      </c>
      <c r="D118" s="137" t="s">
        <v>40</v>
      </c>
      <c r="E118" s="135"/>
      <c r="F118" s="139"/>
      <c r="G118" s="134"/>
      <c r="H118" s="134"/>
      <c r="I118" s="134"/>
      <c r="J118" s="141"/>
      <c r="K118" s="141"/>
      <c r="L118" s="141"/>
      <c r="M118" s="141"/>
      <c r="N118" s="134"/>
      <c r="O118" s="134"/>
      <c r="P118" s="141"/>
      <c r="Q118" s="134"/>
      <c r="R118" s="143"/>
      <c r="S118" s="144"/>
      <c r="T118" s="143"/>
      <c r="U118" s="145" t="s">
        <v>606</v>
      </c>
      <c r="V118" s="146" t="s">
        <v>189</v>
      </c>
      <c r="W118" s="147"/>
    </row>
    <row r="119" spans="1:25" s="150" customFormat="1" ht="26.25" customHeight="1">
      <c r="A119" s="161">
        <v>112</v>
      </c>
      <c r="B119" s="140">
        <v>2310060346</v>
      </c>
      <c r="C119" s="136" t="s">
        <v>607</v>
      </c>
      <c r="D119" s="137" t="s">
        <v>559</v>
      </c>
      <c r="E119" s="135"/>
      <c r="F119" s="139"/>
      <c r="G119" s="134"/>
      <c r="H119" s="134"/>
      <c r="I119" s="134"/>
      <c r="J119" s="141">
        <v>23</v>
      </c>
      <c r="K119" s="141">
        <v>7</v>
      </c>
      <c r="L119" s="141">
        <v>0</v>
      </c>
      <c r="M119" s="141">
        <v>5</v>
      </c>
      <c r="N119" s="134">
        <v>5</v>
      </c>
      <c r="O119" s="134">
        <v>0</v>
      </c>
      <c r="P119" s="141">
        <v>12</v>
      </c>
      <c r="Q119" s="134">
        <v>0</v>
      </c>
      <c r="R119" s="143">
        <f>IF(V119="xuất sắc",5,IF(V119="Giỏi",4,IF(V119="khá",3,IF(V119="TB",1,0))))</f>
        <v>0</v>
      </c>
      <c r="S119" s="144">
        <f>SUM(J119:R119)</f>
        <v>52</v>
      </c>
      <c r="T119" s="143" t="s">
        <v>182</v>
      </c>
      <c r="U119" s="145" t="s">
        <v>535</v>
      </c>
      <c r="V119" s="146" t="s">
        <v>189</v>
      </c>
      <c r="W119" s="147"/>
    </row>
    <row r="120" spans="1:25" s="150" customFormat="1" ht="26.25" customHeight="1">
      <c r="A120" s="161">
        <v>113</v>
      </c>
      <c r="B120" s="140">
        <v>2310060347</v>
      </c>
      <c r="C120" s="136" t="s">
        <v>608</v>
      </c>
      <c r="D120" s="137" t="s">
        <v>55</v>
      </c>
      <c r="E120" s="135"/>
      <c r="F120" s="139"/>
      <c r="G120" s="134"/>
      <c r="H120" s="134"/>
      <c r="I120" s="134"/>
      <c r="J120" s="141">
        <v>23</v>
      </c>
      <c r="K120" s="141">
        <v>7</v>
      </c>
      <c r="L120" s="141">
        <v>8</v>
      </c>
      <c r="M120" s="141">
        <v>5</v>
      </c>
      <c r="N120" s="134">
        <v>5</v>
      </c>
      <c r="O120" s="134">
        <v>0</v>
      </c>
      <c r="P120" s="141">
        <v>12</v>
      </c>
      <c r="Q120" s="134">
        <v>0</v>
      </c>
      <c r="R120" s="143">
        <f>IF(V120="xuất sắc",5,IF(V120="Giỏi",4,IF(V120="khá",3,IF(V120="TB",1,0))))</f>
        <v>1</v>
      </c>
      <c r="S120" s="144">
        <f>SUM(J120:R120)</f>
        <v>61</v>
      </c>
      <c r="T120" s="143" t="s">
        <v>182</v>
      </c>
      <c r="U120" s="145" t="s">
        <v>609</v>
      </c>
      <c r="V120" s="146" t="s">
        <v>182</v>
      </c>
      <c r="W120" s="147"/>
    </row>
    <row r="121" spans="1:25" s="150" customFormat="1" ht="26.25" customHeight="1">
      <c r="A121" s="161">
        <v>114</v>
      </c>
      <c r="B121" s="140">
        <v>2310060348</v>
      </c>
      <c r="C121" s="136" t="s">
        <v>610</v>
      </c>
      <c r="D121" s="137" t="s">
        <v>489</v>
      </c>
      <c r="E121" s="135"/>
      <c r="F121" s="139"/>
      <c r="G121" s="134"/>
      <c r="H121" s="134"/>
      <c r="I121" s="134"/>
      <c r="J121" s="141"/>
      <c r="K121" s="141"/>
      <c r="L121" s="141"/>
      <c r="M121" s="141"/>
      <c r="N121" s="134"/>
      <c r="O121" s="134"/>
      <c r="P121" s="141"/>
      <c r="Q121" s="134"/>
      <c r="R121" s="143"/>
      <c r="S121" s="144"/>
      <c r="T121" s="143"/>
      <c r="U121" s="145" t="s">
        <v>611</v>
      </c>
      <c r="V121" s="146" t="s">
        <v>189</v>
      </c>
      <c r="W121" s="147"/>
    </row>
    <row r="122" spans="1:25" s="150" customFormat="1" ht="26.25" customHeight="1">
      <c r="A122" s="161">
        <v>115</v>
      </c>
      <c r="B122" s="140">
        <v>2310060349</v>
      </c>
      <c r="C122" s="136" t="s">
        <v>612</v>
      </c>
      <c r="D122" s="137" t="s">
        <v>41</v>
      </c>
      <c r="E122" s="135"/>
      <c r="F122" s="139"/>
      <c r="G122" s="134"/>
      <c r="H122" s="134"/>
      <c r="I122" s="134"/>
      <c r="J122" s="141">
        <v>23</v>
      </c>
      <c r="K122" s="141">
        <v>0</v>
      </c>
      <c r="L122" s="141">
        <v>4</v>
      </c>
      <c r="M122" s="141">
        <v>5</v>
      </c>
      <c r="N122" s="134">
        <v>5</v>
      </c>
      <c r="O122" s="134">
        <v>0</v>
      </c>
      <c r="P122" s="141">
        <v>12</v>
      </c>
      <c r="Q122" s="134">
        <v>0</v>
      </c>
      <c r="R122" s="143">
        <f>IF(V122="xuất sắc",5,IF(V122="Giỏi",4,IF(V122="khá",3,IF(V122="TB",1,0))))</f>
        <v>1</v>
      </c>
      <c r="S122" s="144">
        <f>SUM(J122:R122)</f>
        <v>50</v>
      </c>
      <c r="T122" s="143" t="s">
        <v>182</v>
      </c>
      <c r="U122" s="145" t="s">
        <v>613</v>
      </c>
      <c r="V122" s="146" t="s">
        <v>182</v>
      </c>
      <c r="W122" s="147"/>
    </row>
    <row r="123" spans="1:25" s="150" customFormat="1" ht="26.25" customHeight="1">
      <c r="A123" s="161">
        <v>116</v>
      </c>
      <c r="B123" s="140">
        <v>2310060350</v>
      </c>
      <c r="C123" s="136" t="s">
        <v>592</v>
      </c>
      <c r="D123" s="137" t="s">
        <v>409</v>
      </c>
      <c r="E123" s="135"/>
      <c r="F123" s="139"/>
      <c r="G123" s="134"/>
      <c r="H123" s="134"/>
      <c r="I123" s="134"/>
      <c r="J123" s="141"/>
      <c r="K123" s="141"/>
      <c r="L123" s="141"/>
      <c r="M123" s="141"/>
      <c r="N123" s="134"/>
      <c r="O123" s="134"/>
      <c r="P123" s="141"/>
      <c r="Q123" s="134"/>
      <c r="R123" s="143"/>
      <c r="S123" s="144"/>
      <c r="T123" s="143"/>
      <c r="U123" s="145" t="s">
        <v>614</v>
      </c>
      <c r="V123" s="146" t="s">
        <v>189</v>
      </c>
      <c r="W123" s="147"/>
    </row>
    <row r="124" spans="1:25" s="150" customFormat="1" ht="26.25" customHeight="1">
      <c r="A124" s="161">
        <v>117</v>
      </c>
      <c r="B124" s="140">
        <v>2310060352</v>
      </c>
      <c r="C124" s="136" t="s">
        <v>615</v>
      </c>
      <c r="D124" s="137" t="s">
        <v>321</v>
      </c>
      <c r="E124" s="135"/>
      <c r="F124" s="139"/>
      <c r="G124" s="134"/>
      <c r="H124" s="134"/>
      <c r="I124" s="134"/>
      <c r="J124" s="141"/>
      <c r="K124" s="141"/>
      <c r="L124" s="141"/>
      <c r="M124" s="141"/>
      <c r="N124" s="134"/>
      <c r="O124" s="134"/>
      <c r="P124" s="141"/>
      <c r="Q124" s="134"/>
      <c r="R124" s="143"/>
      <c r="S124" s="144"/>
      <c r="T124" s="143"/>
      <c r="U124" s="145" t="s">
        <v>616</v>
      </c>
      <c r="V124" s="146" t="s">
        <v>189</v>
      </c>
      <c r="W124" s="147"/>
    </row>
    <row r="125" spans="1:25" s="150" customFormat="1" ht="26.25" customHeight="1">
      <c r="A125" s="161">
        <v>118</v>
      </c>
      <c r="B125" s="140">
        <v>2310060353</v>
      </c>
      <c r="C125" s="136" t="s">
        <v>617</v>
      </c>
      <c r="D125" s="137" t="s">
        <v>597</v>
      </c>
      <c r="E125" s="135"/>
      <c r="F125" s="139"/>
      <c r="G125" s="134"/>
      <c r="H125" s="134"/>
      <c r="I125" s="134"/>
      <c r="J125" s="141">
        <v>25</v>
      </c>
      <c r="K125" s="141">
        <v>0</v>
      </c>
      <c r="L125" s="141">
        <v>0</v>
      </c>
      <c r="M125" s="141">
        <v>5</v>
      </c>
      <c r="N125" s="134">
        <v>5</v>
      </c>
      <c r="O125" s="134">
        <v>0</v>
      </c>
      <c r="P125" s="141">
        <v>15</v>
      </c>
      <c r="Q125" s="134">
        <v>0</v>
      </c>
      <c r="R125" s="143">
        <f>IF(V125="xuất sắc",5,IF(V125="Giỏi",4,IF(V125="khá",3,IF(V125="TB",1,0))))</f>
        <v>3</v>
      </c>
      <c r="S125" s="144">
        <f>SUM(J125:R125)</f>
        <v>53</v>
      </c>
      <c r="T125" s="143" t="s">
        <v>182</v>
      </c>
      <c r="U125" s="145" t="s">
        <v>440</v>
      </c>
      <c r="V125" s="146" t="s">
        <v>186</v>
      </c>
      <c r="W125" s="147"/>
    </row>
    <row r="126" spans="1:25" s="150" customFormat="1" ht="26.25" customHeight="1">
      <c r="A126" s="154"/>
      <c r="B126" s="154"/>
      <c r="C126" s="155"/>
      <c r="D126" s="155"/>
      <c r="E126" s="154"/>
      <c r="F126" s="156"/>
      <c r="G126" s="154"/>
      <c r="H126" s="154"/>
      <c r="I126" s="154"/>
      <c r="J126" s="155"/>
      <c r="K126" s="155"/>
      <c r="L126" s="155"/>
      <c r="M126" s="155"/>
      <c r="N126" s="154"/>
      <c r="O126" s="154"/>
      <c r="P126" s="155"/>
      <c r="Q126" s="154"/>
      <c r="R126" s="157"/>
      <c r="S126" s="158"/>
      <c r="T126" s="157"/>
      <c r="U126" s="154"/>
      <c r="V126" s="159"/>
      <c r="W126" s="160"/>
    </row>
    <row r="127" spans="1:25" s="99" customFormat="1">
      <c r="A127" s="197" t="s">
        <v>56</v>
      </c>
      <c r="B127" s="197"/>
      <c r="C127" s="197"/>
      <c r="D127" s="197"/>
      <c r="E127" s="109"/>
      <c r="F127" s="109"/>
      <c r="G127" s="108"/>
      <c r="H127" s="110" t="s">
        <v>57</v>
      </c>
      <c r="I127" s="110"/>
      <c r="J127" s="110"/>
      <c r="K127" s="110"/>
      <c r="L127" s="110"/>
      <c r="M127" s="110"/>
      <c r="N127" s="110"/>
      <c r="O127" s="110"/>
      <c r="P127" s="110"/>
      <c r="Q127" s="108"/>
      <c r="R127" s="108"/>
      <c r="S127" s="197" t="s">
        <v>58</v>
      </c>
      <c r="T127" s="197"/>
      <c r="U127" s="197"/>
      <c r="V127" s="197"/>
      <c r="W127" s="197"/>
    </row>
  </sheetData>
  <autoFilter ref="A7:Y125">
    <filterColumn colId="2" showButton="0"/>
  </autoFilter>
  <sortState ref="A8:Y125">
    <sortCondition ref="A8:A125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127:D127"/>
    <mergeCell ref="S127:W127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pageMargins left="0.25" right="0.25" top="0.5" bottom="0.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"/>
  <sheetViews>
    <sheetView topLeftCell="A118" zoomScale="106" zoomScaleNormal="106" workbookViewId="0">
      <selection activeCell="X118" sqref="X118"/>
    </sheetView>
  </sheetViews>
  <sheetFormatPr defaultColWidth="9.140625" defaultRowHeight="15"/>
  <cols>
    <col min="1" max="1" width="4" style="99" customWidth="1"/>
    <col min="2" max="2" width="12" style="99" customWidth="1"/>
    <col min="3" max="3" width="18.42578125" style="99" customWidth="1"/>
    <col min="4" max="4" width="9.140625" style="99"/>
    <col min="5" max="5" width="9.7109375" style="101" customWidth="1"/>
    <col min="6" max="6" width="4.85546875" style="99" customWidth="1"/>
    <col min="7" max="19" width="4" style="99" customWidth="1"/>
    <col min="20" max="20" width="8.42578125" style="99" customWidth="1"/>
    <col min="21" max="21" width="6.28515625" style="99" customWidth="1"/>
    <col min="22" max="22" width="8" style="99" customWidth="1"/>
    <col min="23" max="23" width="10.140625" style="101" customWidth="1"/>
    <col min="24" max="24" width="12.28515625" style="99" customWidth="1"/>
    <col min="25" max="16384" width="9.140625" style="99"/>
  </cols>
  <sheetData>
    <row r="1" spans="1:25" ht="21" customHeight="1">
      <c r="A1" s="219" t="s">
        <v>618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</row>
    <row r="2" spans="1:25" ht="21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25" ht="54.75" customHeight="1">
      <c r="A3" s="221" t="s">
        <v>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</row>
    <row r="4" spans="1:25" ht="30" customHeight="1">
      <c r="A4" s="223" t="s">
        <v>2</v>
      </c>
      <c r="B4" s="223" t="s">
        <v>3</v>
      </c>
      <c r="C4" s="223" t="s">
        <v>4</v>
      </c>
      <c r="D4" s="215"/>
      <c r="E4" s="224" t="s">
        <v>5</v>
      </c>
      <c r="F4" s="207" t="s">
        <v>6</v>
      </c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24" t="s">
        <v>7</v>
      </c>
      <c r="V4" s="226"/>
      <c r="W4" s="227" t="s">
        <v>8</v>
      </c>
    </row>
    <row r="5" spans="1:25">
      <c r="A5" s="208"/>
      <c r="B5" s="215"/>
      <c r="C5" s="215"/>
      <c r="D5" s="215"/>
      <c r="E5" s="225"/>
      <c r="F5" s="216" t="s">
        <v>9</v>
      </c>
      <c r="G5" s="207" t="s">
        <v>10</v>
      </c>
      <c r="H5" s="208"/>
      <c r="I5" s="208"/>
      <c r="J5" s="216" t="s">
        <v>11</v>
      </c>
      <c r="K5" s="207" t="s">
        <v>12</v>
      </c>
      <c r="L5" s="208"/>
      <c r="M5" s="208"/>
      <c r="N5" s="217" t="s">
        <v>13</v>
      </c>
      <c r="O5" s="216" t="s">
        <v>14</v>
      </c>
      <c r="P5" s="207" t="s">
        <v>15</v>
      </c>
      <c r="Q5" s="208"/>
      <c r="R5" s="208"/>
      <c r="S5" s="209" t="s">
        <v>16</v>
      </c>
      <c r="T5" s="211" t="s">
        <v>17</v>
      </c>
      <c r="U5" s="212" t="s">
        <v>18</v>
      </c>
      <c r="V5" s="211" t="s">
        <v>19</v>
      </c>
      <c r="W5" s="228"/>
    </row>
    <row r="6" spans="1:25" ht="169.5" customHeight="1">
      <c r="A6" s="208"/>
      <c r="B6" s="215"/>
      <c r="C6" s="215"/>
      <c r="D6" s="215"/>
      <c r="E6" s="225"/>
      <c r="F6" s="208"/>
      <c r="G6" s="102" t="s">
        <v>20</v>
      </c>
      <c r="H6" s="102" t="s">
        <v>21</v>
      </c>
      <c r="I6" s="102" t="s">
        <v>22</v>
      </c>
      <c r="J6" s="208"/>
      <c r="K6" s="102" t="s">
        <v>23</v>
      </c>
      <c r="L6" s="102" t="s">
        <v>24</v>
      </c>
      <c r="M6" s="102" t="s">
        <v>25</v>
      </c>
      <c r="N6" s="218"/>
      <c r="O6" s="208"/>
      <c r="P6" s="102" t="s">
        <v>26</v>
      </c>
      <c r="Q6" s="102" t="s">
        <v>27</v>
      </c>
      <c r="R6" s="102" t="s">
        <v>28</v>
      </c>
      <c r="S6" s="210"/>
      <c r="T6" s="210"/>
      <c r="U6" s="213"/>
      <c r="V6" s="210"/>
      <c r="W6" s="228"/>
    </row>
    <row r="7" spans="1:25">
      <c r="A7" s="103">
        <v>1</v>
      </c>
      <c r="B7" s="103">
        <v>2</v>
      </c>
      <c r="C7" s="214">
        <v>3</v>
      </c>
      <c r="D7" s="215"/>
      <c r="E7" s="104">
        <v>4</v>
      </c>
      <c r="F7" s="103">
        <v>5</v>
      </c>
      <c r="G7" s="103">
        <v>6</v>
      </c>
      <c r="H7" s="103">
        <v>7</v>
      </c>
      <c r="I7" s="103">
        <v>8</v>
      </c>
      <c r="J7" s="103">
        <v>9</v>
      </c>
      <c r="K7" s="103">
        <v>10</v>
      </c>
      <c r="L7" s="103">
        <v>11</v>
      </c>
      <c r="M7" s="103">
        <v>12</v>
      </c>
      <c r="N7" s="103">
        <v>13</v>
      </c>
      <c r="O7" s="103">
        <v>14</v>
      </c>
      <c r="P7" s="103">
        <v>15</v>
      </c>
      <c r="Q7" s="103">
        <v>16</v>
      </c>
      <c r="R7" s="103">
        <v>17</v>
      </c>
      <c r="S7" s="103">
        <v>18</v>
      </c>
      <c r="T7" s="103">
        <v>19</v>
      </c>
      <c r="U7" s="111">
        <v>20</v>
      </c>
      <c r="V7" s="103">
        <v>21</v>
      </c>
      <c r="W7" s="104">
        <v>22</v>
      </c>
    </row>
    <row r="8" spans="1:25" s="100" customFormat="1" ht="26.25" customHeight="1">
      <c r="A8" s="112">
        <v>1</v>
      </c>
      <c r="B8" s="251">
        <v>2310060107</v>
      </c>
      <c r="C8" s="252" t="s">
        <v>619</v>
      </c>
      <c r="D8" s="253" t="s">
        <v>59</v>
      </c>
      <c r="E8" s="170" t="s">
        <v>620</v>
      </c>
      <c r="F8" s="119"/>
      <c r="G8" s="112"/>
      <c r="H8" s="112"/>
      <c r="I8" s="112"/>
      <c r="J8" s="124">
        <v>25</v>
      </c>
      <c r="K8" s="124">
        <v>7</v>
      </c>
      <c r="L8" s="124">
        <v>4</v>
      </c>
      <c r="M8" s="124">
        <v>10</v>
      </c>
      <c r="N8" s="112">
        <v>10</v>
      </c>
      <c r="O8" s="112">
        <v>0</v>
      </c>
      <c r="P8" s="124">
        <v>15</v>
      </c>
      <c r="Q8" s="112">
        <v>0</v>
      </c>
      <c r="R8" s="126">
        <f>IF(V8="Xuất sắc",5,IF(V8="Giỏi",4,IF(V8="Khá",3,IF(V8="TB",1,0))))</f>
        <v>3</v>
      </c>
      <c r="S8" s="127">
        <f>SUM(J8:R8)</f>
        <v>74</v>
      </c>
      <c r="T8" s="126" t="str">
        <f>IF(S8&gt;=90,"Xuất sắc",IF(S8&gt;=80,"Tốt",IF(S8&gt;=70,"Khá",IF(S8&gt;=50,"TB","Yếu"))))</f>
        <v>Khá</v>
      </c>
      <c r="U8" s="112" t="s">
        <v>479</v>
      </c>
      <c r="V8" s="113" t="s">
        <v>186</v>
      </c>
      <c r="W8" s="114"/>
    </row>
    <row r="9" spans="1:25" s="118" customFormat="1" ht="26.25" customHeight="1">
      <c r="A9" s="120">
        <v>2</v>
      </c>
      <c r="B9" s="251">
        <v>2310060108</v>
      </c>
      <c r="C9" s="252" t="s">
        <v>621</v>
      </c>
      <c r="D9" s="253" t="s">
        <v>29</v>
      </c>
      <c r="E9" s="120"/>
      <c r="F9" s="122"/>
      <c r="G9" s="120"/>
      <c r="H9" s="120"/>
      <c r="I9" s="120"/>
      <c r="J9" s="125"/>
      <c r="K9" s="125"/>
      <c r="L9" s="124"/>
      <c r="M9" s="125"/>
      <c r="N9" s="120"/>
      <c r="O9" s="120"/>
      <c r="P9" s="125"/>
      <c r="Q9" s="120"/>
      <c r="R9" s="126"/>
      <c r="S9" s="129"/>
      <c r="T9" s="126"/>
      <c r="U9" s="120" t="s">
        <v>535</v>
      </c>
      <c r="V9" s="130" t="s">
        <v>189</v>
      </c>
      <c r="W9" s="121"/>
      <c r="Y9" s="100"/>
    </row>
    <row r="10" spans="1:25" s="100" customFormat="1" ht="26.25" customHeight="1">
      <c r="A10" s="112">
        <v>3</v>
      </c>
      <c r="B10" s="251">
        <v>2310060109</v>
      </c>
      <c r="C10" s="252" t="s">
        <v>622</v>
      </c>
      <c r="D10" s="253" t="s">
        <v>29</v>
      </c>
      <c r="E10" s="123" t="s">
        <v>128</v>
      </c>
      <c r="F10" s="119"/>
      <c r="G10" s="112"/>
      <c r="H10" s="112"/>
      <c r="I10" s="112"/>
      <c r="J10" s="124">
        <v>25</v>
      </c>
      <c r="K10" s="124">
        <v>7</v>
      </c>
      <c r="L10" s="124">
        <v>4</v>
      </c>
      <c r="M10" s="124">
        <v>10</v>
      </c>
      <c r="N10" s="112">
        <v>10</v>
      </c>
      <c r="O10" s="112">
        <v>0</v>
      </c>
      <c r="P10" s="124">
        <v>15</v>
      </c>
      <c r="Q10" s="112">
        <v>0</v>
      </c>
      <c r="R10" s="126">
        <f>IF(V10="Xuất sắc",5,IF(V10="Giỏi",4,IF(V10="Khá",3,IF(V10="TB",1,0))))</f>
        <v>4</v>
      </c>
      <c r="S10" s="127">
        <f>SUM(J10:R10)</f>
        <v>75</v>
      </c>
      <c r="T10" s="126" t="str">
        <f>IF(S10&gt;=90,"Xuất sắc",IF(S10&gt;=80,"Tốt",IF(S10&gt;=70,"Khá",IF(S10&gt;=50,"TB","Yếu"))))</f>
        <v>Khá</v>
      </c>
      <c r="U10" s="112" t="s">
        <v>454</v>
      </c>
      <c r="V10" s="113" t="s">
        <v>273</v>
      </c>
      <c r="W10" s="114"/>
    </row>
    <row r="11" spans="1:25" s="100" customFormat="1" ht="26.25" customHeight="1">
      <c r="A11" s="120">
        <v>4</v>
      </c>
      <c r="B11" s="251">
        <v>2310060110</v>
      </c>
      <c r="C11" s="252" t="s">
        <v>501</v>
      </c>
      <c r="D11" s="253" t="s">
        <v>29</v>
      </c>
      <c r="E11" s="112"/>
      <c r="F11" s="119"/>
      <c r="G11" s="112"/>
      <c r="H11" s="112"/>
      <c r="I11" s="112"/>
      <c r="J11" s="124">
        <v>25</v>
      </c>
      <c r="K11" s="124">
        <v>7</v>
      </c>
      <c r="L11" s="124">
        <v>4</v>
      </c>
      <c r="M11" s="124">
        <v>10</v>
      </c>
      <c r="N11" s="112">
        <v>5</v>
      </c>
      <c r="O11" s="112">
        <v>0</v>
      </c>
      <c r="P11" s="124">
        <v>15</v>
      </c>
      <c r="Q11" s="112">
        <v>0</v>
      </c>
      <c r="R11" s="126">
        <f>IF(V11="Xuất sắc",5,IF(V11="Giỏi",4,IF(V11="Khá",3,IF(V11="TB",1,0))))</f>
        <v>1</v>
      </c>
      <c r="S11" s="127">
        <f>SUM(J11:R11)</f>
        <v>67</v>
      </c>
      <c r="T11" s="126" t="str">
        <f>IF(S11&gt;=90,"Xuất sắc",IF(S11&gt;=80,"Tốt",IF(S11&gt;=70,"Khá",IF(S11&gt;=50,"TB","Yếu"))))</f>
        <v>TB</v>
      </c>
      <c r="U11" s="112" t="s">
        <v>382</v>
      </c>
      <c r="V11" s="113" t="s">
        <v>182</v>
      </c>
      <c r="W11" s="114"/>
    </row>
    <row r="12" spans="1:25" s="100" customFormat="1" ht="26.25" customHeight="1">
      <c r="A12" s="112">
        <v>5</v>
      </c>
      <c r="B12" s="251">
        <v>2310060111</v>
      </c>
      <c r="C12" s="252" t="s">
        <v>869</v>
      </c>
      <c r="D12" s="253" t="s">
        <v>623</v>
      </c>
      <c r="E12" s="112"/>
      <c r="F12" s="119"/>
      <c r="G12" s="112"/>
      <c r="H12" s="112"/>
      <c r="I12" s="112"/>
      <c r="J12" s="124">
        <v>25</v>
      </c>
      <c r="K12" s="124">
        <v>7</v>
      </c>
      <c r="L12" s="124">
        <v>4</v>
      </c>
      <c r="M12" s="124">
        <v>10</v>
      </c>
      <c r="N12" s="112">
        <v>5</v>
      </c>
      <c r="O12" s="112">
        <v>0</v>
      </c>
      <c r="P12" s="124">
        <v>15</v>
      </c>
      <c r="Q12" s="112">
        <v>0</v>
      </c>
      <c r="R12" s="126">
        <f>IF(V12="Xuất sắc",5,IF(V12="Giỏi",4,IF(V12="Khá",3,IF(V12="TB",1,0))))</f>
        <v>1</v>
      </c>
      <c r="S12" s="127">
        <f>SUM(J12:R12)</f>
        <v>67</v>
      </c>
      <c r="T12" s="126" t="str">
        <f>IF(S12&gt;=90,"Xuất sắc",IF(S12&gt;=80,"Tốt",IF(S12&gt;=70,"Khá",IF(S12&gt;=50,"TB","Yếu"))))</f>
        <v>TB</v>
      </c>
      <c r="U12" s="112" t="s">
        <v>482</v>
      </c>
      <c r="V12" s="113" t="s">
        <v>182</v>
      </c>
      <c r="W12" s="114"/>
    </row>
    <row r="13" spans="1:25" s="100" customFormat="1" ht="26.25" customHeight="1">
      <c r="A13" s="120">
        <v>6</v>
      </c>
      <c r="B13" s="251">
        <v>2310060112</v>
      </c>
      <c r="C13" s="252" t="s">
        <v>624</v>
      </c>
      <c r="D13" s="253" t="s">
        <v>204</v>
      </c>
      <c r="E13" s="112"/>
      <c r="F13" s="119"/>
      <c r="G13" s="112"/>
      <c r="H13" s="112"/>
      <c r="I13" s="112"/>
      <c r="J13" s="124">
        <v>25</v>
      </c>
      <c r="K13" s="124">
        <v>6</v>
      </c>
      <c r="L13" s="124">
        <v>4</v>
      </c>
      <c r="M13" s="124">
        <v>10</v>
      </c>
      <c r="N13" s="112">
        <v>5</v>
      </c>
      <c r="O13" s="112">
        <v>0</v>
      </c>
      <c r="P13" s="124">
        <v>14</v>
      </c>
      <c r="Q13" s="112">
        <v>0</v>
      </c>
      <c r="R13" s="126">
        <f>IF(V13="Xuất sắc",5,IF(V13="Giỏi",4,IF(V13="Khá",3,IF(V13="TB",1,0))))</f>
        <v>1</v>
      </c>
      <c r="S13" s="127">
        <f>SUM(J13:R13)</f>
        <v>65</v>
      </c>
      <c r="T13" s="126" t="str">
        <f>IF(S13&gt;=90,"Xuất sắc",IF(S13&gt;=80,"Tốt",IF(S13&gt;=70,"Khá",IF(S13&gt;=50,"TB","Yếu"))))</f>
        <v>TB</v>
      </c>
      <c r="U13" s="112" t="s">
        <v>456</v>
      </c>
      <c r="V13" s="113" t="s">
        <v>182</v>
      </c>
      <c r="W13" s="114"/>
    </row>
    <row r="14" spans="1:25" s="100" customFormat="1" ht="26.25" customHeight="1">
      <c r="A14" s="112">
        <v>7</v>
      </c>
      <c r="B14" s="251">
        <v>2310060113</v>
      </c>
      <c r="C14" s="252" t="s">
        <v>870</v>
      </c>
      <c r="D14" s="253" t="s">
        <v>625</v>
      </c>
      <c r="E14" s="112"/>
      <c r="F14" s="119"/>
      <c r="G14" s="112"/>
      <c r="H14" s="112"/>
      <c r="I14" s="112"/>
      <c r="J14" s="124">
        <v>25</v>
      </c>
      <c r="K14" s="124">
        <v>7</v>
      </c>
      <c r="L14" s="124">
        <v>4</v>
      </c>
      <c r="M14" s="124">
        <v>10</v>
      </c>
      <c r="N14" s="112">
        <v>5</v>
      </c>
      <c r="O14" s="112">
        <v>0</v>
      </c>
      <c r="P14" s="124">
        <v>15</v>
      </c>
      <c r="Q14" s="112">
        <v>0</v>
      </c>
      <c r="R14" s="126">
        <f>IF(V14="Xuất sắc",5,IF(V14="Giỏi",4,IF(V14="Khá",3,IF(V14="TB",1,0))))</f>
        <v>3</v>
      </c>
      <c r="S14" s="127">
        <f>SUM(J14:R14)</f>
        <v>69</v>
      </c>
      <c r="T14" s="126" t="str">
        <f>IF(S14&gt;=90,"Xuất sắc",IF(S14&gt;=80,"Tốt",IF(S14&gt;=70,"Khá",IF(S14&gt;=50,"TB","Yếu"))))</f>
        <v>TB</v>
      </c>
      <c r="U14" s="112" t="s">
        <v>440</v>
      </c>
      <c r="V14" s="113" t="s">
        <v>186</v>
      </c>
      <c r="W14" s="114"/>
    </row>
    <row r="15" spans="1:25" s="100" customFormat="1" ht="26.25" customHeight="1">
      <c r="A15" s="120">
        <v>8</v>
      </c>
      <c r="B15" s="251">
        <v>2310060114</v>
      </c>
      <c r="C15" s="252" t="s">
        <v>445</v>
      </c>
      <c r="D15" s="253" t="s">
        <v>43</v>
      </c>
      <c r="E15" s="112"/>
      <c r="F15" s="119"/>
      <c r="G15" s="112"/>
      <c r="H15" s="112"/>
      <c r="I15" s="112"/>
      <c r="J15" s="124">
        <v>25</v>
      </c>
      <c r="K15" s="124">
        <v>7</v>
      </c>
      <c r="L15" s="124">
        <v>8</v>
      </c>
      <c r="M15" s="124">
        <v>10</v>
      </c>
      <c r="N15" s="112">
        <v>5</v>
      </c>
      <c r="O15" s="112">
        <v>0</v>
      </c>
      <c r="P15" s="124">
        <v>15</v>
      </c>
      <c r="Q15" s="112">
        <v>0</v>
      </c>
      <c r="R15" s="126">
        <f>IF(V15="Xuất sắc",5,IF(V15="Giỏi",4,IF(V15="Khá",3,IF(V15="TB",1,0))))</f>
        <v>1</v>
      </c>
      <c r="S15" s="127">
        <f>SUM(J15:R15)</f>
        <v>71</v>
      </c>
      <c r="T15" s="126" t="str">
        <f>IF(S15&gt;=90,"Xuất sắc",IF(S15&gt;=80,"Tốt",IF(S15&gt;=70,"Khá",IF(S15&gt;=50,"TB","Yếu"))))</f>
        <v>Khá</v>
      </c>
      <c r="U15" s="112" t="s">
        <v>205</v>
      </c>
      <c r="V15" s="113" t="s">
        <v>182</v>
      </c>
      <c r="W15" s="114"/>
    </row>
    <row r="16" spans="1:25" s="100" customFormat="1" ht="26.25" customHeight="1">
      <c r="A16" s="112">
        <v>9</v>
      </c>
      <c r="B16" s="251">
        <v>2310060115</v>
      </c>
      <c r="C16" s="252" t="s">
        <v>626</v>
      </c>
      <c r="D16" s="253" t="s">
        <v>43</v>
      </c>
      <c r="E16" s="112"/>
      <c r="F16" s="119"/>
      <c r="G16" s="112"/>
      <c r="H16" s="112"/>
      <c r="I16" s="112"/>
      <c r="J16" s="124">
        <v>25</v>
      </c>
      <c r="K16" s="124">
        <v>5</v>
      </c>
      <c r="L16" s="124">
        <v>4</v>
      </c>
      <c r="M16" s="124">
        <v>10</v>
      </c>
      <c r="N16" s="112">
        <v>5</v>
      </c>
      <c r="O16" s="112">
        <v>0</v>
      </c>
      <c r="P16" s="124">
        <v>13</v>
      </c>
      <c r="Q16" s="112">
        <v>0</v>
      </c>
      <c r="R16" s="126">
        <f>IF(V16="Xuất sắc",5,IF(V16="Giỏi",4,IF(V16="Khá",3,IF(V16="TB",1,0))))</f>
        <v>0</v>
      </c>
      <c r="S16" s="127">
        <f>SUM(J16:R16)</f>
        <v>62</v>
      </c>
      <c r="T16" s="126" t="str">
        <f>IF(S16&gt;=90,"Xuất sắc",IF(S16&gt;=80,"Tốt",IF(S16&gt;=70,"Khá",IF(S16&gt;=50,"TB","Yếu"))))</f>
        <v>TB</v>
      </c>
      <c r="U16" s="112" t="s">
        <v>901</v>
      </c>
      <c r="V16" s="113" t="s">
        <v>189</v>
      </c>
      <c r="W16" s="114"/>
    </row>
    <row r="17" spans="1:25" s="100" customFormat="1" ht="26.25" customHeight="1">
      <c r="A17" s="120">
        <v>10</v>
      </c>
      <c r="B17" s="251">
        <v>2310060116</v>
      </c>
      <c r="C17" s="252" t="s">
        <v>871</v>
      </c>
      <c r="D17" s="253" t="s">
        <v>60</v>
      </c>
      <c r="E17" s="112"/>
      <c r="F17" s="119"/>
      <c r="G17" s="112"/>
      <c r="H17" s="112"/>
      <c r="I17" s="112"/>
      <c r="J17" s="124">
        <v>25</v>
      </c>
      <c r="K17" s="124">
        <v>7</v>
      </c>
      <c r="L17" s="124">
        <v>4</v>
      </c>
      <c r="M17" s="124">
        <v>10</v>
      </c>
      <c r="N17" s="112">
        <v>5</v>
      </c>
      <c r="O17" s="112">
        <v>0</v>
      </c>
      <c r="P17" s="124">
        <v>15</v>
      </c>
      <c r="Q17" s="112">
        <v>0</v>
      </c>
      <c r="R17" s="126">
        <f>IF(V17="Xuất sắc",5,IF(V17="Giỏi",4,IF(V17="Khá",3,IF(V17="TB",1,0))))</f>
        <v>0</v>
      </c>
      <c r="S17" s="127">
        <f>SUM(J17:R17)</f>
        <v>66</v>
      </c>
      <c r="T17" s="126" t="str">
        <f>IF(S17&gt;=90,"Xuất sắc",IF(S17&gt;=80,"Tốt",IF(S17&gt;=70,"Khá",IF(S17&gt;=50,"TB","Yếu"))))</f>
        <v>TB</v>
      </c>
      <c r="U17" s="112" t="s">
        <v>554</v>
      </c>
      <c r="V17" s="113" t="s">
        <v>189</v>
      </c>
      <c r="W17" s="114"/>
    </row>
    <row r="18" spans="1:25" s="100" customFormat="1" ht="26.25" customHeight="1">
      <c r="A18" s="112">
        <v>11</v>
      </c>
      <c r="B18" s="251">
        <v>2310060117</v>
      </c>
      <c r="C18" s="252" t="s">
        <v>872</v>
      </c>
      <c r="D18" s="253" t="s">
        <v>60</v>
      </c>
      <c r="E18" s="112"/>
      <c r="F18" s="119"/>
      <c r="G18" s="112"/>
      <c r="H18" s="112"/>
      <c r="I18" s="112"/>
      <c r="J18" s="124">
        <v>25</v>
      </c>
      <c r="K18" s="124">
        <v>7</v>
      </c>
      <c r="L18" s="124">
        <v>4</v>
      </c>
      <c r="M18" s="124">
        <v>10</v>
      </c>
      <c r="N18" s="112">
        <v>5</v>
      </c>
      <c r="O18" s="112">
        <v>0</v>
      </c>
      <c r="P18" s="124">
        <v>15</v>
      </c>
      <c r="Q18" s="112">
        <v>0</v>
      </c>
      <c r="R18" s="126">
        <f>IF(V18="Xuất sắc",5,IF(V18="Giỏi",4,IF(V18="Khá",3,IF(V18="TB",1,0))))</f>
        <v>0</v>
      </c>
      <c r="S18" s="127">
        <f>SUM(J18:R18)</f>
        <v>66</v>
      </c>
      <c r="T18" s="126" t="str">
        <f>IF(S18&gt;=90,"Xuất sắc",IF(S18&gt;=80,"Tốt",IF(S18&gt;=70,"Khá",IF(S18&gt;=50,"TB","Yếu"))))</f>
        <v>TB</v>
      </c>
      <c r="U18" s="112" t="s">
        <v>554</v>
      </c>
      <c r="V18" s="113" t="s">
        <v>189</v>
      </c>
      <c r="W18" s="114"/>
    </row>
    <row r="19" spans="1:25" s="100" customFormat="1" ht="26.25" customHeight="1">
      <c r="A19" s="120">
        <v>12</v>
      </c>
      <c r="B19" s="251">
        <v>2310060118</v>
      </c>
      <c r="C19" s="252" t="s">
        <v>627</v>
      </c>
      <c r="D19" s="253" t="s">
        <v>628</v>
      </c>
      <c r="E19" s="123" t="s">
        <v>629</v>
      </c>
      <c r="F19" s="119"/>
      <c r="G19" s="112"/>
      <c r="H19" s="112"/>
      <c r="I19" s="112"/>
      <c r="J19" s="124">
        <v>25</v>
      </c>
      <c r="K19" s="124">
        <v>7</v>
      </c>
      <c r="L19" s="124">
        <v>4</v>
      </c>
      <c r="M19" s="124">
        <v>10</v>
      </c>
      <c r="N19" s="112">
        <v>10</v>
      </c>
      <c r="O19" s="112">
        <v>0</v>
      </c>
      <c r="P19" s="124">
        <v>15</v>
      </c>
      <c r="Q19" s="112">
        <v>0</v>
      </c>
      <c r="R19" s="126">
        <f>IF(V19="Xuất sắc",5,IF(V19="Giỏi",4,IF(V19="Khá",3,IF(V19="TB",1,0))))</f>
        <v>1</v>
      </c>
      <c r="S19" s="127">
        <f>SUM(J19:R19)</f>
        <v>72</v>
      </c>
      <c r="T19" s="126" t="str">
        <f>IF(S19&gt;=90,"Xuất sắc",IF(S19&gt;=80,"Tốt",IF(S19&gt;=70,"Khá",IF(S19&gt;=50,"TB","Yếu"))))</f>
        <v>Khá</v>
      </c>
      <c r="U19" s="112" t="s">
        <v>456</v>
      </c>
      <c r="V19" s="113" t="s">
        <v>182</v>
      </c>
      <c r="W19" s="114"/>
    </row>
    <row r="20" spans="1:25" s="100" customFormat="1" ht="26.25" customHeight="1">
      <c r="A20" s="112">
        <v>13</v>
      </c>
      <c r="B20" s="251">
        <v>2310060119</v>
      </c>
      <c r="C20" s="252" t="s">
        <v>630</v>
      </c>
      <c r="D20" s="253" t="s">
        <v>489</v>
      </c>
      <c r="E20" s="112"/>
      <c r="F20" s="119"/>
      <c r="G20" s="112"/>
      <c r="H20" s="112"/>
      <c r="I20" s="112"/>
      <c r="J20" s="124">
        <v>25</v>
      </c>
      <c r="K20" s="124">
        <v>7</v>
      </c>
      <c r="L20" s="124">
        <v>4</v>
      </c>
      <c r="M20" s="124">
        <v>10</v>
      </c>
      <c r="N20" s="112">
        <v>5</v>
      </c>
      <c r="O20" s="112">
        <v>0</v>
      </c>
      <c r="P20" s="124">
        <v>15</v>
      </c>
      <c r="Q20" s="112">
        <v>0</v>
      </c>
      <c r="R20" s="126">
        <f>IF(V20="Xuất sắc",5,IF(V20="Giỏi",4,IF(V20="Khá",3,IF(V20="TB",1,0))))</f>
        <v>1</v>
      </c>
      <c r="S20" s="127">
        <f>SUM(J20:R20)</f>
        <v>67</v>
      </c>
      <c r="T20" s="126" t="str">
        <f>IF(S20&gt;=90,"Xuất sắc",IF(S20&gt;=80,"Tốt",IF(S20&gt;=70,"Khá",IF(S20&gt;=50,"TB","Yếu"))))</f>
        <v>TB</v>
      </c>
      <c r="U20" s="112" t="s">
        <v>510</v>
      </c>
      <c r="V20" s="113" t="s">
        <v>182</v>
      </c>
      <c r="W20" s="114"/>
    </row>
    <row r="21" spans="1:25" s="100" customFormat="1" ht="26.25" customHeight="1">
      <c r="A21" s="120">
        <v>14</v>
      </c>
      <c r="B21" s="251">
        <v>2310060120</v>
      </c>
      <c r="C21" s="252" t="s">
        <v>873</v>
      </c>
      <c r="D21" s="253" t="s">
        <v>631</v>
      </c>
      <c r="E21" s="112"/>
      <c r="F21" s="119"/>
      <c r="G21" s="112"/>
      <c r="H21" s="112"/>
      <c r="I21" s="112"/>
      <c r="J21" s="124">
        <v>25</v>
      </c>
      <c r="K21" s="124">
        <v>7</v>
      </c>
      <c r="L21" s="124">
        <v>8</v>
      </c>
      <c r="M21" s="124">
        <v>10</v>
      </c>
      <c r="N21" s="112">
        <v>5</v>
      </c>
      <c r="O21" s="112">
        <v>0</v>
      </c>
      <c r="P21" s="124">
        <v>15</v>
      </c>
      <c r="Q21" s="112">
        <v>0</v>
      </c>
      <c r="R21" s="126">
        <f>IF(V21="Xuất sắc",5,IF(V21="Giỏi",4,IF(V21="Khá",3,IF(V21="TB",1,0))))</f>
        <v>3</v>
      </c>
      <c r="S21" s="127">
        <f>SUM(J21:R21)</f>
        <v>73</v>
      </c>
      <c r="T21" s="126" t="str">
        <f>IF(S21&gt;=90,"Xuất sắc",IF(S21&gt;=80,"Tốt",IF(S21&gt;=70,"Khá",IF(S21&gt;=50,"TB","Yếu"))))</f>
        <v>Khá</v>
      </c>
      <c r="U21" s="112" t="s">
        <v>185</v>
      </c>
      <c r="V21" s="113" t="s">
        <v>186</v>
      </c>
      <c r="W21" s="114"/>
    </row>
    <row r="22" spans="1:25" s="100" customFormat="1" ht="26.25" customHeight="1">
      <c r="A22" s="112">
        <v>15</v>
      </c>
      <c r="B22" s="251">
        <v>2310060121</v>
      </c>
      <c r="C22" s="252" t="s">
        <v>632</v>
      </c>
      <c r="D22" s="253" t="s">
        <v>44</v>
      </c>
      <c r="E22" s="112"/>
      <c r="F22" s="119"/>
      <c r="G22" s="112"/>
      <c r="H22" s="112"/>
      <c r="I22" s="112"/>
      <c r="J22" s="124">
        <v>25</v>
      </c>
      <c r="K22" s="124">
        <v>7</v>
      </c>
      <c r="L22" s="124">
        <v>4</v>
      </c>
      <c r="M22" s="124">
        <v>10</v>
      </c>
      <c r="N22" s="112">
        <v>5</v>
      </c>
      <c r="O22" s="112">
        <v>0</v>
      </c>
      <c r="P22" s="124">
        <v>15</v>
      </c>
      <c r="Q22" s="112">
        <v>0</v>
      </c>
      <c r="R22" s="126">
        <f>IF(V22="Xuất sắc",5,IF(V22="Giỏi",4,IF(V22="Khá",3,IF(V22="TB",1,0))))</f>
        <v>1</v>
      </c>
      <c r="S22" s="127">
        <f>SUM(J22:R22)</f>
        <v>67</v>
      </c>
      <c r="T22" s="126" t="str">
        <f>IF(S22&gt;=90,"Xuất sắc",IF(S22&gt;=80,"Tốt",IF(S22&gt;=70,"Khá",IF(S22&gt;=50,"TB","Yếu"))))</f>
        <v>TB</v>
      </c>
      <c r="U22" s="112" t="s">
        <v>438</v>
      </c>
      <c r="V22" s="113" t="s">
        <v>182</v>
      </c>
      <c r="W22" s="114"/>
    </row>
    <row r="23" spans="1:25" s="100" customFormat="1" ht="26.25" customHeight="1">
      <c r="A23" s="120">
        <v>16</v>
      </c>
      <c r="B23" s="251">
        <v>2310060122</v>
      </c>
      <c r="C23" s="252" t="s">
        <v>633</v>
      </c>
      <c r="D23" s="253" t="s">
        <v>492</v>
      </c>
      <c r="E23" s="123" t="s">
        <v>156</v>
      </c>
      <c r="F23" s="119"/>
      <c r="G23" s="112"/>
      <c r="H23" s="112"/>
      <c r="I23" s="112"/>
      <c r="J23" s="124">
        <v>25</v>
      </c>
      <c r="K23" s="124">
        <v>7</v>
      </c>
      <c r="L23" s="124">
        <v>4</v>
      </c>
      <c r="M23" s="124">
        <v>10</v>
      </c>
      <c r="N23" s="112">
        <v>10</v>
      </c>
      <c r="O23" s="112">
        <v>0</v>
      </c>
      <c r="P23" s="124">
        <v>15</v>
      </c>
      <c r="Q23" s="112">
        <v>0</v>
      </c>
      <c r="R23" s="126">
        <f>IF(V23="Xuất sắc",5,IF(V23="Giỏi",4,IF(V23="Khá",3,IF(V23="TB",1,0))))</f>
        <v>1</v>
      </c>
      <c r="S23" s="127">
        <f>SUM(J23:R23)</f>
        <v>72</v>
      </c>
      <c r="T23" s="126" t="str">
        <f>IF(S23&gt;=90,"Xuất sắc",IF(S23&gt;=80,"Tốt",IF(S23&gt;=70,"Khá",IF(S23&gt;=50,"TB","Yếu"))))</f>
        <v>Khá</v>
      </c>
      <c r="U23" s="112" t="s">
        <v>448</v>
      </c>
      <c r="V23" s="113" t="s">
        <v>182</v>
      </c>
      <c r="W23" s="114"/>
    </row>
    <row r="24" spans="1:25" s="100" customFormat="1" ht="26.25" customHeight="1">
      <c r="A24" s="112">
        <v>17</v>
      </c>
      <c r="B24" s="251">
        <v>2310060123</v>
      </c>
      <c r="C24" s="252" t="s">
        <v>634</v>
      </c>
      <c r="D24" s="253" t="s">
        <v>635</v>
      </c>
      <c r="E24" s="112"/>
      <c r="F24" s="119"/>
      <c r="G24" s="112"/>
      <c r="H24" s="112"/>
      <c r="I24" s="112"/>
      <c r="J24" s="124">
        <v>25</v>
      </c>
      <c r="K24" s="124">
        <v>5</v>
      </c>
      <c r="L24" s="124">
        <v>4</v>
      </c>
      <c r="M24" s="124">
        <v>10</v>
      </c>
      <c r="N24" s="112">
        <v>5</v>
      </c>
      <c r="O24" s="112">
        <v>0</v>
      </c>
      <c r="P24" s="124">
        <v>13</v>
      </c>
      <c r="Q24" s="112">
        <v>0</v>
      </c>
      <c r="R24" s="126">
        <f>IF(V24="Xuất sắc",5,IF(V24="Giỏi",4,IF(V24="Khá",3,IF(V24="TB",1,0))))</f>
        <v>1</v>
      </c>
      <c r="S24" s="127">
        <f>SUM(J24:R24)</f>
        <v>63</v>
      </c>
      <c r="T24" s="126" t="str">
        <f>IF(S24&gt;=90,"Xuất sắc",IF(S24&gt;=80,"Tốt",IF(S24&gt;=70,"Khá",IF(S24&gt;=50,"TB","Yếu"))))</f>
        <v>TB</v>
      </c>
      <c r="U24" s="112" t="s">
        <v>448</v>
      </c>
      <c r="V24" s="113" t="s">
        <v>182</v>
      </c>
      <c r="W24" s="114"/>
    </row>
    <row r="25" spans="1:25" s="118" customFormat="1" ht="26.25" customHeight="1">
      <c r="A25" s="120">
        <v>18</v>
      </c>
      <c r="B25" s="251">
        <v>2310060124</v>
      </c>
      <c r="C25" s="252" t="s">
        <v>636</v>
      </c>
      <c r="D25" s="253" t="s">
        <v>222</v>
      </c>
      <c r="E25" s="120"/>
      <c r="F25" s="122"/>
      <c r="G25" s="120"/>
      <c r="H25" s="120"/>
      <c r="I25" s="120"/>
      <c r="J25" s="125">
        <v>25</v>
      </c>
      <c r="K25" s="125">
        <v>7</v>
      </c>
      <c r="L25" s="124">
        <v>4</v>
      </c>
      <c r="M25" s="125">
        <v>5</v>
      </c>
      <c r="N25" s="120">
        <v>5</v>
      </c>
      <c r="O25" s="120">
        <v>0</v>
      </c>
      <c r="P25" s="125">
        <v>15</v>
      </c>
      <c r="Q25" s="120">
        <v>0</v>
      </c>
      <c r="R25" s="126">
        <f>IF(V25="Xuất sắc",5,IF(V25="Giỏi",4,IF(V25="Khá",3,IF(V25="TB",1,0))))</f>
        <v>0</v>
      </c>
      <c r="S25" s="129">
        <f>SUM(J25:R25)</f>
        <v>61</v>
      </c>
      <c r="T25" s="128" t="str">
        <f>IF(S25&gt;=90,"Xuất sắc",IF(S25&gt;=80,"Tốt",IF(S25&gt;=70,"Khá",IF(S25&gt;=50,"TB","Yếu"))))</f>
        <v>TB</v>
      </c>
      <c r="U25" s="120" t="s">
        <v>460</v>
      </c>
      <c r="V25" s="130" t="s">
        <v>189</v>
      </c>
      <c r="W25" s="121"/>
      <c r="Y25" s="100"/>
    </row>
    <row r="26" spans="1:25" s="118" customFormat="1" ht="26.25" customHeight="1">
      <c r="A26" s="112">
        <v>19</v>
      </c>
      <c r="B26" s="251">
        <v>2310060125</v>
      </c>
      <c r="C26" s="252" t="s">
        <v>637</v>
      </c>
      <c r="D26" s="253" t="s">
        <v>224</v>
      </c>
      <c r="E26" s="120"/>
      <c r="F26" s="122"/>
      <c r="G26" s="120"/>
      <c r="H26" s="120"/>
      <c r="I26" s="120"/>
      <c r="J26" s="125"/>
      <c r="K26" s="125"/>
      <c r="L26" s="124"/>
      <c r="M26" s="125"/>
      <c r="N26" s="120"/>
      <c r="O26" s="120"/>
      <c r="P26" s="125"/>
      <c r="Q26" s="120"/>
      <c r="R26" s="126"/>
      <c r="S26" s="129"/>
      <c r="T26" s="128"/>
      <c r="U26" s="120" t="s">
        <v>535</v>
      </c>
      <c r="V26" s="130" t="s">
        <v>189</v>
      </c>
      <c r="W26" s="121"/>
      <c r="Y26" s="100"/>
    </row>
    <row r="27" spans="1:25" s="118" customFormat="1" ht="26.25" customHeight="1">
      <c r="A27" s="120">
        <v>20</v>
      </c>
      <c r="B27" s="251">
        <v>2310060126</v>
      </c>
      <c r="C27" s="252" t="s">
        <v>874</v>
      </c>
      <c r="D27" s="253" t="s">
        <v>494</v>
      </c>
      <c r="E27" s="120"/>
      <c r="F27" s="122"/>
      <c r="G27" s="120"/>
      <c r="H27" s="120"/>
      <c r="I27" s="120"/>
      <c r="J27" s="125">
        <v>25</v>
      </c>
      <c r="K27" s="125">
        <v>7</v>
      </c>
      <c r="L27" s="124">
        <v>4</v>
      </c>
      <c r="M27" s="125">
        <v>5</v>
      </c>
      <c r="N27" s="120">
        <v>5</v>
      </c>
      <c r="O27" s="120">
        <v>0</v>
      </c>
      <c r="P27" s="125">
        <v>15</v>
      </c>
      <c r="Q27" s="120">
        <v>0</v>
      </c>
      <c r="R27" s="126">
        <f>IF(V27="Xuất sắc",5,IF(V27="Giỏi",4,IF(V27="Khá",3,IF(V27="TB",1,0))))</f>
        <v>1</v>
      </c>
      <c r="S27" s="129">
        <f>SUM(J27:R27)</f>
        <v>62</v>
      </c>
      <c r="T27" s="128" t="str">
        <f>IF(S27&gt;=90,"Xuất sắc",IF(S27&gt;=80,"Tốt",IF(S27&gt;=70,"Khá",IF(S27&gt;=50,"TB","Yếu"))))</f>
        <v>TB</v>
      </c>
      <c r="U27" s="120" t="s">
        <v>448</v>
      </c>
      <c r="V27" s="130" t="s">
        <v>182</v>
      </c>
      <c r="W27" s="121"/>
      <c r="Y27" s="100"/>
    </row>
    <row r="28" spans="1:25" s="100" customFormat="1" ht="26.25" customHeight="1">
      <c r="A28" s="112">
        <v>21</v>
      </c>
      <c r="B28" s="251">
        <v>2310060127</v>
      </c>
      <c r="C28" s="252" t="s">
        <v>638</v>
      </c>
      <c r="D28" s="253" t="s">
        <v>229</v>
      </c>
      <c r="E28" s="112"/>
      <c r="F28" s="119"/>
      <c r="G28" s="112"/>
      <c r="H28" s="112"/>
      <c r="I28" s="112"/>
      <c r="J28" s="124">
        <v>25</v>
      </c>
      <c r="K28" s="124">
        <v>7</v>
      </c>
      <c r="L28" s="124">
        <v>4</v>
      </c>
      <c r="M28" s="124">
        <v>10</v>
      </c>
      <c r="N28" s="112">
        <v>5</v>
      </c>
      <c r="O28" s="112">
        <v>0</v>
      </c>
      <c r="P28" s="124">
        <v>15</v>
      </c>
      <c r="Q28" s="112">
        <v>0</v>
      </c>
      <c r="R28" s="126">
        <f>IF(V28="Xuất sắc",5,IF(V28="Giỏi",4,IF(V28="Khá",3,IF(V28="TB",1,0))))</f>
        <v>4</v>
      </c>
      <c r="S28" s="127">
        <f>SUM(J28:R28)</f>
        <v>70</v>
      </c>
      <c r="T28" s="126" t="str">
        <f>IF(S28&gt;=90,"Xuất sắc",IF(S28&gt;=80,"Tốt",IF(S28&gt;=70,"Khá",IF(S28&gt;=50,"TB","Yếu"))))</f>
        <v>Khá</v>
      </c>
      <c r="U28" s="112" t="s">
        <v>272</v>
      </c>
      <c r="V28" s="113" t="s">
        <v>273</v>
      </c>
      <c r="W28" s="114"/>
    </row>
    <row r="29" spans="1:25" s="100" customFormat="1" ht="26.25" customHeight="1">
      <c r="A29" s="120">
        <v>22</v>
      </c>
      <c r="B29" s="251">
        <v>2310060128</v>
      </c>
      <c r="C29" s="252" t="s">
        <v>875</v>
      </c>
      <c r="D29" s="253" t="s">
        <v>639</v>
      </c>
      <c r="E29" s="112"/>
      <c r="F29" s="119"/>
      <c r="G29" s="112"/>
      <c r="H29" s="112"/>
      <c r="I29" s="112"/>
      <c r="J29" s="124">
        <v>25</v>
      </c>
      <c r="K29" s="124">
        <v>6</v>
      </c>
      <c r="L29" s="124">
        <v>4</v>
      </c>
      <c r="M29" s="124">
        <v>10</v>
      </c>
      <c r="N29" s="112">
        <v>5</v>
      </c>
      <c r="O29" s="112">
        <v>0</v>
      </c>
      <c r="P29" s="124">
        <v>14</v>
      </c>
      <c r="Q29" s="112">
        <v>0</v>
      </c>
      <c r="R29" s="126">
        <f>IF(V29="Xuất sắc",5,IF(V29="Giỏi",4,IF(V29="Khá",3,IF(V29="TB",1,0))))</f>
        <v>3</v>
      </c>
      <c r="S29" s="127">
        <f>SUM(J29:R29)</f>
        <v>67</v>
      </c>
      <c r="T29" s="126" t="str">
        <f>IF(S29&gt;=90,"Xuất sắc",IF(S29&gt;=80,"Tốt",IF(S29&gt;=70,"Khá",IF(S29&gt;=50,"TB","Yếu"))))</f>
        <v>TB</v>
      </c>
      <c r="U29" s="112" t="s">
        <v>567</v>
      </c>
      <c r="V29" s="113" t="s">
        <v>186</v>
      </c>
      <c r="W29" s="114"/>
    </row>
    <row r="30" spans="1:25" s="100" customFormat="1" ht="26.25" customHeight="1">
      <c r="A30" s="112">
        <v>23</v>
      </c>
      <c r="B30" s="251">
        <v>2310060129</v>
      </c>
      <c r="C30" s="252" t="s">
        <v>45</v>
      </c>
      <c r="D30" s="253" t="s">
        <v>497</v>
      </c>
      <c r="E30" s="112"/>
      <c r="F30" s="119"/>
      <c r="G30" s="112"/>
      <c r="H30" s="112"/>
      <c r="I30" s="112"/>
      <c r="J30" s="124">
        <v>25</v>
      </c>
      <c r="K30" s="124">
        <v>5</v>
      </c>
      <c r="L30" s="124">
        <v>4</v>
      </c>
      <c r="M30" s="124">
        <v>10</v>
      </c>
      <c r="N30" s="112">
        <v>5</v>
      </c>
      <c r="O30" s="112">
        <v>0</v>
      </c>
      <c r="P30" s="124">
        <v>13</v>
      </c>
      <c r="Q30" s="112">
        <v>0</v>
      </c>
      <c r="R30" s="126">
        <f>IF(V30="Xuất sắc",5,IF(V30="Giỏi",4,IF(V30="Khá",3,IF(V30="TB",1,0))))</f>
        <v>4</v>
      </c>
      <c r="S30" s="127">
        <f>SUM(J30:R30)</f>
        <v>66</v>
      </c>
      <c r="T30" s="126" t="str">
        <f>IF(S30&gt;=90,"Xuất sắc",IF(S30&gt;=80,"Tốt",IF(S30&gt;=70,"Khá",IF(S30&gt;=50,"TB","Yếu"))))</f>
        <v>TB</v>
      </c>
      <c r="U30" s="112" t="s">
        <v>454</v>
      </c>
      <c r="V30" s="113" t="s">
        <v>273</v>
      </c>
      <c r="W30" s="114"/>
    </row>
    <row r="31" spans="1:25" s="100" customFormat="1" ht="26.25" customHeight="1">
      <c r="A31" s="120">
        <v>24</v>
      </c>
      <c r="B31" s="251">
        <v>2310060130</v>
      </c>
      <c r="C31" s="252" t="s">
        <v>640</v>
      </c>
      <c r="D31" s="253" t="s">
        <v>384</v>
      </c>
      <c r="E31" s="112"/>
      <c r="F31" s="119"/>
      <c r="G31" s="112"/>
      <c r="H31" s="112"/>
      <c r="I31" s="112"/>
      <c r="J31" s="124">
        <v>25</v>
      </c>
      <c r="K31" s="124">
        <v>7</v>
      </c>
      <c r="L31" s="124">
        <v>8</v>
      </c>
      <c r="M31" s="124">
        <v>10</v>
      </c>
      <c r="N31" s="112">
        <v>5</v>
      </c>
      <c r="O31" s="112">
        <v>0</v>
      </c>
      <c r="P31" s="124">
        <v>15</v>
      </c>
      <c r="Q31" s="112">
        <v>0</v>
      </c>
      <c r="R31" s="126">
        <f>IF(V31="Xuất sắc",5,IF(V31="Giỏi",4,IF(V31="Khá",3,IF(V31="TB",1,0))))</f>
        <v>0</v>
      </c>
      <c r="S31" s="127">
        <f>SUM(J31:R31)</f>
        <v>70</v>
      </c>
      <c r="T31" s="126" t="str">
        <f>IF(S31&gt;=90,"Xuất sắc",IF(S31&gt;=80,"Tốt",IF(S31&gt;=70,"Khá",IF(S31&gt;=50,"TB","Yếu"))))</f>
        <v>Khá</v>
      </c>
      <c r="U31" s="112" t="s">
        <v>377</v>
      </c>
      <c r="V31" s="113" t="s">
        <v>189</v>
      </c>
      <c r="W31" s="114"/>
    </row>
    <row r="32" spans="1:25" s="100" customFormat="1" ht="26.25" customHeight="1">
      <c r="A32" s="112">
        <v>25</v>
      </c>
      <c r="B32" s="251">
        <v>2310060131</v>
      </c>
      <c r="C32" s="252" t="s">
        <v>876</v>
      </c>
      <c r="D32" s="253" t="s">
        <v>232</v>
      </c>
      <c r="E32" s="112"/>
      <c r="F32" s="119"/>
      <c r="G32" s="112"/>
      <c r="H32" s="112"/>
      <c r="I32" s="112"/>
      <c r="J32" s="124">
        <v>25</v>
      </c>
      <c r="K32" s="124">
        <v>7</v>
      </c>
      <c r="L32" s="124">
        <v>4</v>
      </c>
      <c r="M32" s="124">
        <v>10</v>
      </c>
      <c r="N32" s="112">
        <v>5</v>
      </c>
      <c r="O32" s="112">
        <v>0</v>
      </c>
      <c r="P32" s="124">
        <v>15</v>
      </c>
      <c r="Q32" s="112">
        <v>0</v>
      </c>
      <c r="R32" s="126">
        <f>IF(V32="Xuất sắc",5,IF(V32="Giỏi",4,IF(V32="Khá",3,IF(V32="TB",1,0))))</f>
        <v>1</v>
      </c>
      <c r="S32" s="127">
        <f>SUM(J32:R32)</f>
        <v>67</v>
      </c>
      <c r="T32" s="126" t="str">
        <f>IF(S32&gt;=90,"Xuất sắc",IF(S32&gt;=80,"Tốt",IF(S32&gt;=70,"Khá",IF(S32&gt;=50,"TB","Yếu"))))</f>
        <v>TB</v>
      </c>
      <c r="U32" s="112" t="s">
        <v>456</v>
      </c>
      <c r="V32" s="113" t="s">
        <v>182</v>
      </c>
      <c r="W32" s="114"/>
    </row>
    <row r="33" spans="1:25" s="100" customFormat="1" ht="26.25" customHeight="1">
      <c r="A33" s="120">
        <v>26</v>
      </c>
      <c r="B33" s="251">
        <v>2310060132</v>
      </c>
      <c r="C33" s="252" t="s">
        <v>501</v>
      </c>
      <c r="D33" s="253" t="s">
        <v>349</v>
      </c>
      <c r="E33" s="112"/>
      <c r="F33" s="119"/>
      <c r="G33" s="112"/>
      <c r="H33" s="112"/>
      <c r="I33" s="112"/>
      <c r="J33" s="124">
        <v>25</v>
      </c>
      <c r="K33" s="124">
        <v>7</v>
      </c>
      <c r="L33" s="124">
        <v>4</v>
      </c>
      <c r="M33" s="124">
        <v>10</v>
      </c>
      <c r="N33" s="112">
        <v>5</v>
      </c>
      <c r="O33" s="112">
        <v>0</v>
      </c>
      <c r="P33" s="124">
        <v>15</v>
      </c>
      <c r="Q33" s="112">
        <v>0</v>
      </c>
      <c r="R33" s="126">
        <f>IF(V33="Xuất sắc",5,IF(V33="Giỏi",4,IF(V33="Khá",3,IF(V33="TB",1,0))))</f>
        <v>1</v>
      </c>
      <c r="S33" s="127">
        <f>SUM(J33:R33)</f>
        <v>67</v>
      </c>
      <c r="T33" s="126" t="str">
        <f>IF(S33&gt;=90,"Xuất sắc",IF(S33&gt;=80,"Tốt",IF(S33&gt;=70,"Khá",IF(S33&gt;=50,"TB","Yếu"))))</f>
        <v>TB</v>
      </c>
      <c r="U33" s="112" t="s">
        <v>609</v>
      </c>
      <c r="V33" s="113" t="s">
        <v>182</v>
      </c>
      <c r="W33" s="114"/>
    </row>
    <row r="34" spans="1:25" s="118" customFormat="1" ht="26.25" customHeight="1">
      <c r="A34" s="112">
        <v>27</v>
      </c>
      <c r="B34" s="251">
        <v>2310060133</v>
      </c>
      <c r="C34" s="252" t="s">
        <v>641</v>
      </c>
      <c r="D34" s="253" t="s">
        <v>32</v>
      </c>
      <c r="E34" s="120"/>
      <c r="F34" s="122"/>
      <c r="G34" s="120"/>
      <c r="H34" s="120"/>
      <c r="I34" s="120"/>
      <c r="J34" s="125">
        <v>25</v>
      </c>
      <c r="K34" s="125">
        <v>6</v>
      </c>
      <c r="L34" s="124">
        <v>4</v>
      </c>
      <c r="M34" s="125">
        <v>5</v>
      </c>
      <c r="N34" s="120">
        <v>5</v>
      </c>
      <c r="O34" s="120">
        <v>0</v>
      </c>
      <c r="P34" s="125">
        <v>14</v>
      </c>
      <c r="Q34" s="120">
        <v>0</v>
      </c>
      <c r="R34" s="126">
        <f>IF(V34="Xuất sắc",5,IF(V34="Giỏi",4,IF(V34="Khá",3,IF(V34="TB",1,0))))</f>
        <v>0</v>
      </c>
      <c r="S34" s="129">
        <f>SUM(J34:R34)</f>
        <v>59</v>
      </c>
      <c r="T34" s="128" t="str">
        <f>IF(S34&gt;=90,"Xuất sắc",IF(S34&gt;=80,"Tốt",IF(S34&gt;=70,"Khá",IF(S34&gt;=50,"TB","Yếu"))))</f>
        <v>TB</v>
      </c>
      <c r="U34" s="120" t="s">
        <v>902</v>
      </c>
      <c r="V34" s="130" t="s">
        <v>189</v>
      </c>
      <c r="W34" s="121"/>
      <c r="Y34" s="100"/>
    </row>
    <row r="35" spans="1:25" s="118" customFormat="1" ht="26.25" customHeight="1">
      <c r="A35" s="120">
        <v>28</v>
      </c>
      <c r="B35" s="251">
        <v>2310060134</v>
      </c>
      <c r="C35" s="252" t="s">
        <v>642</v>
      </c>
      <c r="D35" s="253" t="s">
        <v>32</v>
      </c>
      <c r="E35" s="120"/>
      <c r="F35" s="122"/>
      <c r="G35" s="120"/>
      <c r="H35" s="120"/>
      <c r="I35" s="120"/>
      <c r="J35" s="125"/>
      <c r="K35" s="125"/>
      <c r="L35" s="124"/>
      <c r="M35" s="125"/>
      <c r="N35" s="120"/>
      <c r="O35" s="120"/>
      <c r="P35" s="125"/>
      <c r="Q35" s="120"/>
      <c r="R35" s="126"/>
      <c r="S35" s="129"/>
      <c r="T35" s="128"/>
      <c r="U35" s="120" t="s">
        <v>570</v>
      </c>
      <c r="V35" s="130" t="s">
        <v>189</v>
      </c>
      <c r="W35" s="121"/>
      <c r="Y35" s="100"/>
    </row>
    <row r="36" spans="1:25" s="100" customFormat="1" ht="26.25" customHeight="1">
      <c r="A36" s="112">
        <v>29</v>
      </c>
      <c r="B36" s="251">
        <v>2310060135</v>
      </c>
      <c r="C36" s="252" t="s">
        <v>643</v>
      </c>
      <c r="D36" s="253" t="s">
        <v>32</v>
      </c>
      <c r="E36" s="112"/>
      <c r="F36" s="119"/>
      <c r="G36" s="112"/>
      <c r="H36" s="112"/>
      <c r="I36" s="112"/>
      <c r="J36" s="124">
        <v>25</v>
      </c>
      <c r="K36" s="124">
        <v>6</v>
      </c>
      <c r="L36" s="124">
        <v>4</v>
      </c>
      <c r="M36" s="124">
        <v>10</v>
      </c>
      <c r="N36" s="112">
        <v>5</v>
      </c>
      <c r="O36" s="112">
        <v>0</v>
      </c>
      <c r="P36" s="124">
        <v>14</v>
      </c>
      <c r="Q36" s="112">
        <v>0</v>
      </c>
      <c r="R36" s="126">
        <f>IF(V36="Xuất sắc",5,IF(V36="Giỏi",4,IF(V36="Khá",3,IF(V36="TB",1,0))))</f>
        <v>1</v>
      </c>
      <c r="S36" s="127">
        <f>SUM(J36:R36)</f>
        <v>65</v>
      </c>
      <c r="T36" s="126" t="str">
        <f>IF(S36&gt;=90,"Xuất sắc",IF(S36&gt;=80,"Tốt",IF(S36&gt;=70,"Khá",IF(S36&gt;=50,"TB","Yếu"))))</f>
        <v>TB</v>
      </c>
      <c r="U36" s="112" t="s">
        <v>205</v>
      </c>
      <c r="V36" s="113" t="s">
        <v>182</v>
      </c>
      <c r="W36" s="114"/>
    </row>
    <row r="37" spans="1:25" s="100" customFormat="1" ht="26.25" customHeight="1">
      <c r="A37" s="120">
        <v>30</v>
      </c>
      <c r="B37" s="251">
        <v>2310060136</v>
      </c>
      <c r="C37" s="252" t="s">
        <v>644</v>
      </c>
      <c r="D37" s="253" t="s">
        <v>61</v>
      </c>
      <c r="E37" s="112"/>
      <c r="F37" s="119"/>
      <c r="G37" s="112"/>
      <c r="H37" s="112"/>
      <c r="I37" s="112"/>
      <c r="J37" s="124">
        <v>25</v>
      </c>
      <c r="K37" s="124">
        <v>7</v>
      </c>
      <c r="L37" s="124">
        <v>4</v>
      </c>
      <c r="M37" s="124">
        <v>10</v>
      </c>
      <c r="N37" s="112">
        <v>5</v>
      </c>
      <c r="O37" s="112">
        <v>0</v>
      </c>
      <c r="P37" s="124">
        <v>15</v>
      </c>
      <c r="Q37" s="112">
        <v>0</v>
      </c>
      <c r="R37" s="126">
        <f>IF(V37="Xuất sắc",5,IF(V37="Giỏi",4,IF(V37="Khá",3,IF(V37="TB",1,0))))</f>
        <v>1</v>
      </c>
      <c r="S37" s="127">
        <f>SUM(J37:R37)</f>
        <v>67</v>
      </c>
      <c r="T37" s="126" t="str">
        <f>IF(S37&gt;=90,"Xuất sắc",IF(S37&gt;=80,"Tốt",IF(S37&gt;=70,"Khá",IF(S37&gt;=50,"TB","Yếu"))))</f>
        <v>TB</v>
      </c>
      <c r="U37" s="112" t="s">
        <v>495</v>
      </c>
      <c r="V37" s="113" t="s">
        <v>182</v>
      </c>
      <c r="W37" s="114"/>
    </row>
    <row r="38" spans="1:25" s="100" customFormat="1" ht="26.25" customHeight="1">
      <c r="A38" s="112">
        <v>31</v>
      </c>
      <c r="B38" s="251">
        <v>2310060137</v>
      </c>
      <c r="C38" s="252" t="s">
        <v>645</v>
      </c>
      <c r="D38" s="253" t="s">
        <v>236</v>
      </c>
      <c r="E38" s="112"/>
      <c r="F38" s="119"/>
      <c r="G38" s="112"/>
      <c r="H38" s="112"/>
      <c r="I38" s="112"/>
      <c r="J38" s="124">
        <v>25</v>
      </c>
      <c r="K38" s="124">
        <v>7</v>
      </c>
      <c r="L38" s="124">
        <v>4</v>
      </c>
      <c r="M38" s="124">
        <v>10</v>
      </c>
      <c r="N38" s="112">
        <v>5</v>
      </c>
      <c r="O38" s="112">
        <v>0</v>
      </c>
      <c r="P38" s="124">
        <v>15</v>
      </c>
      <c r="Q38" s="112">
        <v>0</v>
      </c>
      <c r="R38" s="126">
        <f>IF(V38="Xuất sắc",5,IF(V38="Giỏi",4,IF(V38="Khá",3,IF(V38="TB",1,0))))</f>
        <v>3</v>
      </c>
      <c r="S38" s="127">
        <f>SUM(J38:R38)</f>
        <v>69</v>
      </c>
      <c r="T38" s="126" t="str">
        <f>IF(S38&gt;=90,"Xuất sắc",IF(S38&gt;=80,"Tốt",IF(S38&gt;=70,"Khá",IF(S38&gt;=50,"TB","Yếu"))))</f>
        <v>TB</v>
      </c>
      <c r="U38" s="112" t="s">
        <v>551</v>
      </c>
      <c r="V38" s="113" t="s">
        <v>186</v>
      </c>
      <c r="W38" s="114"/>
    </row>
    <row r="39" spans="1:25" s="100" customFormat="1" ht="26.25" customHeight="1">
      <c r="A39" s="120">
        <v>32</v>
      </c>
      <c r="B39" s="251">
        <v>2310060138</v>
      </c>
      <c r="C39" s="252" t="s">
        <v>877</v>
      </c>
      <c r="D39" s="253" t="s">
        <v>646</v>
      </c>
      <c r="E39" s="112"/>
      <c r="F39" s="119"/>
      <c r="G39" s="112"/>
      <c r="H39" s="112"/>
      <c r="I39" s="112"/>
      <c r="J39" s="124">
        <v>25</v>
      </c>
      <c r="K39" s="124">
        <v>7</v>
      </c>
      <c r="L39" s="124">
        <v>4</v>
      </c>
      <c r="M39" s="124">
        <v>10</v>
      </c>
      <c r="N39" s="112">
        <v>5</v>
      </c>
      <c r="O39" s="112">
        <v>0</v>
      </c>
      <c r="P39" s="124">
        <v>15</v>
      </c>
      <c r="Q39" s="112">
        <v>0</v>
      </c>
      <c r="R39" s="126">
        <f>IF(V39="Xuất sắc",5,IF(V39="Giỏi",4,IF(V39="Khá",3,IF(V39="TB",1,0))))</f>
        <v>4</v>
      </c>
      <c r="S39" s="127">
        <f>SUM(J39:R39)</f>
        <v>70</v>
      </c>
      <c r="T39" s="126" t="str">
        <f>IF(S39&gt;=90,"Xuất sắc",IF(S39&gt;=80,"Tốt",IF(S39&gt;=70,"Khá",IF(S39&gt;=50,"TB","Yếu"))))</f>
        <v>Khá</v>
      </c>
      <c r="U39" s="112" t="s">
        <v>272</v>
      </c>
      <c r="V39" s="113" t="s">
        <v>273</v>
      </c>
      <c r="W39" s="114"/>
    </row>
    <row r="40" spans="1:25" s="118" customFormat="1" ht="26.25" customHeight="1">
      <c r="A40" s="112">
        <v>33</v>
      </c>
      <c r="B40" s="251">
        <v>2310060139</v>
      </c>
      <c r="C40" s="252" t="s">
        <v>647</v>
      </c>
      <c r="D40" s="253" t="s">
        <v>505</v>
      </c>
      <c r="E40" s="120"/>
      <c r="F40" s="122"/>
      <c r="G40" s="120"/>
      <c r="H40" s="120"/>
      <c r="I40" s="120"/>
      <c r="J40" s="125">
        <v>25</v>
      </c>
      <c r="K40" s="125">
        <v>5</v>
      </c>
      <c r="L40" s="124">
        <v>8</v>
      </c>
      <c r="M40" s="125">
        <v>5</v>
      </c>
      <c r="N40" s="120">
        <v>5</v>
      </c>
      <c r="O40" s="120">
        <v>0</v>
      </c>
      <c r="P40" s="125">
        <v>13</v>
      </c>
      <c r="Q40" s="120">
        <v>0</v>
      </c>
      <c r="R40" s="126">
        <f>IF(V40="Xuất sắc",5,IF(V40="Giỏi",4,IF(V40="Khá",3,IF(V40="TB",1,0))))</f>
        <v>0</v>
      </c>
      <c r="S40" s="129">
        <f>SUM(J40:R40)</f>
        <v>61</v>
      </c>
      <c r="T40" s="128" t="str">
        <f>IF(S40&gt;=90,"Xuất sắc",IF(S40&gt;=80,"Tốt",IF(S40&gt;=70,"Khá",IF(S40&gt;=50,"TB","Yếu"))))</f>
        <v>TB</v>
      </c>
      <c r="U40" s="120" t="s">
        <v>528</v>
      </c>
      <c r="V40" s="130" t="s">
        <v>189</v>
      </c>
      <c r="W40" s="121"/>
      <c r="Y40" s="100"/>
    </row>
    <row r="41" spans="1:25" s="100" customFormat="1" ht="26.25" customHeight="1">
      <c r="A41" s="120">
        <v>34</v>
      </c>
      <c r="B41" s="251">
        <v>2310060140</v>
      </c>
      <c r="C41" s="252" t="s">
        <v>290</v>
      </c>
      <c r="D41" s="253" t="s">
        <v>62</v>
      </c>
      <c r="E41" s="112"/>
      <c r="F41" s="119"/>
      <c r="G41" s="112"/>
      <c r="H41" s="112"/>
      <c r="I41" s="112"/>
      <c r="J41" s="124">
        <v>25</v>
      </c>
      <c r="K41" s="124">
        <v>7</v>
      </c>
      <c r="L41" s="124">
        <v>4</v>
      </c>
      <c r="M41" s="124">
        <v>10</v>
      </c>
      <c r="N41" s="112">
        <v>5</v>
      </c>
      <c r="O41" s="112">
        <v>0</v>
      </c>
      <c r="P41" s="124">
        <v>15</v>
      </c>
      <c r="Q41" s="112">
        <v>0</v>
      </c>
      <c r="R41" s="126">
        <f>IF(V41="Xuất sắc",5,IF(V41="Giỏi",4,IF(V41="Khá",3,IF(V41="TB",1,0))))</f>
        <v>3</v>
      </c>
      <c r="S41" s="127">
        <f>SUM(J41:R41)</f>
        <v>69</v>
      </c>
      <c r="T41" s="126" t="str">
        <f>IF(S41&gt;=90,"Xuất sắc",IF(S41&gt;=80,"Tốt",IF(S41&gt;=70,"Khá",IF(S41&gt;=50,"TB","Yếu"))))</f>
        <v>TB</v>
      </c>
      <c r="U41" s="112" t="s">
        <v>479</v>
      </c>
      <c r="V41" s="113" t="s">
        <v>186</v>
      </c>
      <c r="W41" s="114"/>
    </row>
    <row r="42" spans="1:25" s="100" customFormat="1" ht="26.25" customHeight="1">
      <c r="A42" s="112">
        <v>35</v>
      </c>
      <c r="B42" s="251">
        <v>2310060141</v>
      </c>
      <c r="C42" s="252" t="s">
        <v>648</v>
      </c>
      <c r="D42" s="253" t="s">
        <v>649</v>
      </c>
      <c r="E42" s="112"/>
      <c r="F42" s="119"/>
      <c r="G42" s="112"/>
      <c r="H42" s="112"/>
      <c r="I42" s="112"/>
      <c r="J42" s="124">
        <v>25</v>
      </c>
      <c r="K42" s="124">
        <v>6</v>
      </c>
      <c r="L42" s="124">
        <v>4</v>
      </c>
      <c r="M42" s="124">
        <v>10</v>
      </c>
      <c r="N42" s="112">
        <v>5</v>
      </c>
      <c r="O42" s="112">
        <v>0</v>
      </c>
      <c r="P42" s="124">
        <v>14</v>
      </c>
      <c r="Q42" s="112">
        <v>0</v>
      </c>
      <c r="R42" s="126">
        <f>IF(V42="Xuất sắc",5,IF(V42="Giỏi",4,IF(V42="Khá",3,IF(V42="TB",1,0))))</f>
        <v>0</v>
      </c>
      <c r="S42" s="127">
        <f>SUM(J42:R42)</f>
        <v>64</v>
      </c>
      <c r="T42" s="126" t="str">
        <f>IF(S42&gt;=90,"Xuất sắc",IF(S42&gt;=80,"Tốt",IF(S42&gt;=70,"Khá",IF(S42&gt;=50,"TB","Yếu"))))</f>
        <v>TB</v>
      </c>
      <c r="U42" s="112" t="s">
        <v>377</v>
      </c>
      <c r="V42" s="113" t="s">
        <v>189</v>
      </c>
      <c r="W42" s="114"/>
    </row>
    <row r="43" spans="1:25" s="118" customFormat="1" ht="26.25" customHeight="1">
      <c r="A43" s="120">
        <v>36</v>
      </c>
      <c r="B43" s="251">
        <v>2310060142</v>
      </c>
      <c r="C43" s="252" t="s">
        <v>650</v>
      </c>
      <c r="D43" s="253" t="s">
        <v>507</v>
      </c>
      <c r="E43" s="120"/>
      <c r="F43" s="122"/>
      <c r="G43" s="120"/>
      <c r="H43" s="120"/>
      <c r="I43" s="120"/>
      <c r="J43" s="125">
        <v>25</v>
      </c>
      <c r="K43" s="125">
        <v>7</v>
      </c>
      <c r="L43" s="124">
        <v>4</v>
      </c>
      <c r="M43" s="125">
        <v>5</v>
      </c>
      <c r="N43" s="120">
        <v>5</v>
      </c>
      <c r="O43" s="120">
        <v>0</v>
      </c>
      <c r="P43" s="125">
        <v>15</v>
      </c>
      <c r="Q43" s="120">
        <v>0</v>
      </c>
      <c r="R43" s="126">
        <f>IF(V43="Xuất sắc",5,IF(V43="Giỏi",4,IF(V43="Khá",3,IF(V43="TB",1,0))))</f>
        <v>0</v>
      </c>
      <c r="S43" s="129">
        <f>SUM(J43:R43)</f>
        <v>61</v>
      </c>
      <c r="T43" s="128" t="str">
        <f>IF(S43&gt;=90,"Xuất sắc",IF(S43&gt;=80,"Tốt",IF(S43&gt;=70,"Khá",IF(S43&gt;=50,"TB","Yếu"))))</f>
        <v>TB</v>
      </c>
      <c r="U43" s="120" t="s">
        <v>325</v>
      </c>
      <c r="V43" s="130" t="s">
        <v>189</v>
      </c>
      <c r="W43" s="121"/>
      <c r="Y43" s="100"/>
    </row>
    <row r="44" spans="1:25" s="100" customFormat="1" ht="26.25" customHeight="1">
      <c r="A44" s="112">
        <v>37</v>
      </c>
      <c r="B44" s="251">
        <v>2310060143</v>
      </c>
      <c r="C44" s="252" t="s">
        <v>651</v>
      </c>
      <c r="D44" s="253" t="s">
        <v>509</v>
      </c>
      <c r="E44" s="123" t="s">
        <v>156</v>
      </c>
      <c r="F44" s="119"/>
      <c r="G44" s="112"/>
      <c r="H44" s="112"/>
      <c r="I44" s="112"/>
      <c r="J44" s="124">
        <v>25</v>
      </c>
      <c r="K44" s="124">
        <v>7</v>
      </c>
      <c r="L44" s="124">
        <v>4</v>
      </c>
      <c r="M44" s="124">
        <v>10</v>
      </c>
      <c r="N44" s="112">
        <v>10</v>
      </c>
      <c r="O44" s="173">
        <v>0</v>
      </c>
      <c r="P44" s="124">
        <v>15</v>
      </c>
      <c r="Q44" s="112">
        <v>5</v>
      </c>
      <c r="R44" s="126">
        <f>IF(V44="Xuất sắc",5,IF(V44="Giỏi",4,IF(V44="Khá",3,IF(V44="TB",1,0))))</f>
        <v>4</v>
      </c>
      <c r="S44" s="127">
        <f>SUM(J44:R44)</f>
        <v>80</v>
      </c>
      <c r="T44" s="126" t="str">
        <f>IF(S44&gt;=90,"Xuất sắc",IF(S44&gt;=80,"Tốt",IF(S44&gt;=70,"Khá",IF(S44&gt;=50,"TB","Yếu"))))</f>
        <v>Tốt</v>
      </c>
      <c r="U44" s="112" t="s">
        <v>454</v>
      </c>
      <c r="V44" s="113" t="s">
        <v>273</v>
      </c>
      <c r="W44" s="171" t="s">
        <v>652</v>
      </c>
    </row>
    <row r="45" spans="1:25" s="118" customFormat="1" ht="26.25" customHeight="1">
      <c r="A45" s="120">
        <v>38</v>
      </c>
      <c r="B45" s="251">
        <v>2310060144</v>
      </c>
      <c r="C45" s="252" t="s">
        <v>653</v>
      </c>
      <c r="D45" s="253" t="s">
        <v>38</v>
      </c>
      <c r="E45" s="120"/>
      <c r="F45" s="122"/>
      <c r="G45" s="120"/>
      <c r="H45" s="120"/>
      <c r="I45" s="120"/>
      <c r="J45" s="125">
        <v>25</v>
      </c>
      <c r="K45" s="125">
        <v>7</v>
      </c>
      <c r="L45" s="124">
        <v>4</v>
      </c>
      <c r="M45" s="125">
        <v>5</v>
      </c>
      <c r="N45" s="120">
        <v>5</v>
      </c>
      <c r="O45" s="120">
        <v>0</v>
      </c>
      <c r="P45" s="125">
        <v>15</v>
      </c>
      <c r="Q45" s="120">
        <v>0</v>
      </c>
      <c r="R45" s="126">
        <f>IF(V45="Xuất sắc",5,IF(V45="Giỏi",4,IF(V45="Khá",3,IF(V45="TB",1,0))))</f>
        <v>0</v>
      </c>
      <c r="S45" s="129">
        <f>SUM(J45:R45)</f>
        <v>61</v>
      </c>
      <c r="T45" s="128" t="str">
        <f>IF(S45&gt;=90,"Xuất sắc",IF(S45&gt;=80,"Tốt",IF(S45&gt;=70,"Khá",IF(S45&gt;=50,"TB","Yếu"))))</f>
        <v>TB</v>
      </c>
      <c r="U45" s="120" t="s">
        <v>903</v>
      </c>
      <c r="V45" s="130" t="s">
        <v>189</v>
      </c>
      <c r="W45" s="121"/>
      <c r="Y45" s="100"/>
    </row>
    <row r="46" spans="1:25" s="118" customFormat="1" ht="26.25" customHeight="1">
      <c r="A46" s="112">
        <v>39</v>
      </c>
      <c r="B46" s="251">
        <v>2310060145</v>
      </c>
      <c r="C46" s="252" t="s">
        <v>654</v>
      </c>
      <c r="D46" s="253" t="s">
        <v>655</v>
      </c>
      <c r="E46" s="120"/>
      <c r="F46" s="122"/>
      <c r="G46" s="120"/>
      <c r="H46" s="120"/>
      <c r="I46" s="120"/>
      <c r="J46" s="125"/>
      <c r="K46" s="125"/>
      <c r="L46" s="124"/>
      <c r="M46" s="125"/>
      <c r="N46" s="120"/>
      <c r="O46" s="120"/>
      <c r="P46" s="125"/>
      <c r="Q46" s="120"/>
      <c r="R46" s="126"/>
      <c r="S46" s="129"/>
      <c r="T46" s="128"/>
      <c r="U46" s="120" t="s">
        <v>570</v>
      </c>
      <c r="V46" s="130" t="s">
        <v>189</v>
      </c>
      <c r="W46" s="121"/>
      <c r="Y46" s="100"/>
    </row>
    <row r="47" spans="1:25" s="100" customFormat="1" ht="26.25" customHeight="1">
      <c r="A47" s="120">
        <v>40</v>
      </c>
      <c r="B47" s="251">
        <v>2310060146</v>
      </c>
      <c r="C47" s="252" t="s">
        <v>249</v>
      </c>
      <c r="D47" s="253" t="s">
        <v>515</v>
      </c>
      <c r="E47" s="112"/>
      <c r="F47" s="119"/>
      <c r="G47" s="112"/>
      <c r="H47" s="112"/>
      <c r="I47" s="112"/>
      <c r="J47" s="124">
        <v>25</v>
      </c>
      <c r="K47" s="124">
        <v>7</v>
      </c>
      <c r="L47" s="124">
        <v>4</v>
      </c>
      <c r="M47" s="124">
        <v>10</v>
      </c>
      <c r="N47" s="112">
        <v>5</v>
      </c>
      <c r="O47" s="112">
        <v>0</v>
      </c>
      <c r="P47" s="124">
        <v>15</v>
      </c>
      <c r="Q47" s="112">
        <v>0</v>
      </c>
      <c r="R47" s="126">
        <f>IF(V47="Xuất sắc",5,IF(V47="Giỏi",4,IF(V47="Khá",3,IF(V47="TB",1,0))))</f>
        <v>3</v>
      </c>
      <c r="S47" s="127">
        <f>SUM(J47:R47)</f>
        <v>69</v>
      </c>
      <c r="T47" s="126" t="str">
        <f>IF(S47&gt;=90,"Xuất sắc",IF(S47&gt;=80,"Tốt",IF(S47&gt;=70,"Khá",IF(S47&gt;=50,"TB","Yếu"))))</f>
        <v>TB</v>
      </c>
      <c r="U47" s="112" t="s">
        <v>567</v>
      </c>
      <c r="V47" s="113" t="s">
        <v>186</v>
      </c>
      <c r="W47" s="114"/>
    </row>
    <row r="48" spans="1:25" s="100" customFormat="1" ht="26.25" customHeight="1">
      <c r="A48" s="112">
        <v>41</v>
      </c>
      <c r="B48" s="251">
        <v>2310060147</v>
      </c>
      <c r="C48" s="252" t="s">
        <v>656</v>
      </c>
      <c r="D48" s="253" t="s">
        <v>31</v>
      </c>
      <c r="E48" s="112"/>
      <c r="F48" s="119"/>
      <c r="G48" s="112"/>
      <c r="H48" s="112"/>
      <c r="I48" s="112"/>
      <c r="J48" s="124">
        <v>25</v>
      </c>
      <c r="K48" s="124">
        <v>7</v>
      </c>
      <c r="L48" s="124">
        <v>4</v>
      </c>
      <c r="M48" s="124">
        <v>10</v>
      </c>
      <c r="N48" s="112">
        <v>5</v>
      </c>
      <c r="O48" s="112">
        <v>0</v>
      </c>
      <c r="P48" s="124">
        <v>15</v>
      </c>
      <c r="Q48" s="112">
        <v>0</v>
      </c>
      <c r="R48" s="126">
        <f>IF(V48="Xuất sắc",5,IF(V48="Giỏi",4,IF(V48="Khá",3,IF(V48="TB",1,0))))</f>
        <v>3</v>
      </c>
      <c r="S48" s="127">
        <f>SUM(J48:R48)</f>
        <v>69</v>
      </c>
      <c r="T48" s="126" t="str">
        <f>IF(S48&gt;=90,"Xuất sắc",IF(S48&gt;=80,"Tốt",IF(S48&gt;=70,"Khá",IF(S48&gt;=50,"TB","Yếu"))))</f>
        <v>TB</v>
      </c>
      <c r="U48" s="112" t="s">
        <v>567</v>
      </c>
      <c r="V48" s="113" t="s">
        <v>186</v>
      </c>
      <c r="W48" s="114"/>
    </row>
    <row r="49" spans="1:25" s="100" customFormat="1" ht="26.25" customHeight="1">
      <c r="A49" s="120">
        <v>42</v>
      </c>
      <c r="B49" s="251">
        <v>2310060148</v>
      </c>
      <c r="C49" s="252" t="s">
        <v>657</v>
      </c>
      <c r="D49" s="253" t="s">
        <v>31</v>
      </c>
      <c r="E49" s="112"/>
      <c r="F49" s="119"/>
      <c r="G49" s="112"/>
      <c r="H49" s="112"/>
      <c r="I49" s="112"/>
      <c r="J49" s="124">
        <v>25</v>
      </c>
      <c r="K49" s="124">
        <v>7</v>
      </c>
      <c r="L49" s="124">
        <v>4</v>
      </c>
      <c r="M49" s="124">
        <v>10</v>
      </c>
      <c r="N49" s="112">
        <v>5</v>
      </c>
      <c r="O49" s="112">
        <v>0</v>
      </c>
      <c r="P49" s="124">
        <v>15</v>
      </c>
      <c r="Q49" s="112">
        <v>0</v>
      </c>
      <c r="R49" s="126">
        <f>IF(V49="Xuất sắc",5,IF(V49="Giỏi",4,IF(V49="Khá",3,IF(V49="TB",1,0))))</f>
        <v>1</v>
      </c>
      <c r="S49" s="127">
        <f>SUM(J49:R49)</f>
        <v>67</v>
      </c>
      <c r="T49" s="126" t="str">
        <f>IF(S49&gt;=90,"Xuất sắc",IF(S49&gt;=80,"Tốt",IF(S49&gt;=70,"Khá",IF(S49&gt;=50,"TB","Yếu"))))</f>
        <v>TB</v>
      </c>
      <c r="U49" s="112" t="s">
        <v>448</v>
      </c>
      <c r="V49" s="113" t="s">
        <v>182</v>
      </c>
      <c r="W49" s="114"/>
    </row>
    <row r="50" spans="1:25" s="100" customFormat="1" ht="26.25" customHeight="1">
      <c r="A50" s="112">
        <v>43</v>
      </c>
      <c r="B50" s="251">
        <v>2310060149</v>
      </c>
      <c r="C50" s="252" t="s">
        <v>658</v>
      </c>
      <c r="D50" s="253" t="s">
        <v>31</v>
      </c>
      <c r="E50" s="112"/>
      <c r="F50" s="119"/>
      <c r="G50" s="112"/>
      <c r="H50" s="112"/>
      <c r="I50" s="112"/>
      <c r="J50" s="124">
        <v>25</v>
      </c>
      <c r="K50" s="124">
        <v>7</v>
      </c>
      <c r="L50" s="124">
        <v>4</v>
      </c>
      <c r="M50" s="124">
        <v>10</v>
      </c>
      <c r="N50" s="112">
        <v>5</v>
      </c>
      <c r="O50" s="112">
        <v>0</v>
      </c>
      <c r="P50" s="124">
        <v>15</v>
      </c>
      <c r="Q50" s="112">
        <v>0</v>
      </c>
      <c r="R50" s="126">
        <f>IF(V50="Xuất sắc",5,IF(V50="Giỏi",4,IF(V50="Khá",3,IF(V50="TB",1,0))))</f>
        <v>3</v>
      </c>
      <c r="S50" s="127">
        <f>SUM(J50:R50)</f>
        <v>69</v>
      </c>
      <c r="T50" s="126" t="str">
        <f>IF(S50&gt;=90,"Xuất sắc",IF(S50&gt;=80,"Tốt",IF(S50&gt;=70,"Khá",IF(S50&gt;=50,"TB","Yếu"))))</f>
        <v>TB</v>
      </c>
      <c r="U50" s="112" t="s">
        <v>479</v>
      </c>
      <c r="V50" s="113" t="s">
        <v>186</v>
      </c>
      <c r="W50" s="114"/>
    </row>
    <row r="51" spans="1:25" s="100" customFormat="1" ht="26.25" customHeight="1">
      <c r="A51" s="120">
        <v>44</v>
      </c>
      <c r="B51" s="251">
        <v>2310060150</v>
      </c>
      <c r="C51" s="252" t="s">
        <v>659</v>
      </c>
      <c r="D51" s="253" t="s">
        <v>31</v>
      </c>
      <c r="E51" s="112"/>
      <c r="F51" s="119"/>
      <c r="G51" s="112"/>
      <c r="H51" s="112"/>
      <c r="I51" s="112"/>
      <c r="J51" s="124">
        <v>25</v>
      </c>
      <c r="K51" s="124">
        <v>6</v>
      </c>
      <c r="L51" s="124">
        <v>4</v>
      </c>
      <c r="M51" s="124">
        <v>10</v>
      </c>
      <c r="N51" s="112">
        <v>5</v>
      </c>
      <c r="O51" s="112">
        <v>0</v>
      </c>
      <c r="P51" s="124">
        <v>14</v>
      </c>
      <c r="Q51" s="112">
        <v>0</v>
      </c>
      <c r="R51" s="126">
        <f>IF(V51="Xuất sắc",5,IF(V51="Giỏi",4,IF(V51="Khá",3,IF(V51="TB",1,0))))</f>
        <v>1</v>
      </c>
      <c r="S51" s="127">
        <f>SUM(J51:R51)</f>
        <v>65</v>
      </c>
      <c r="T51" s="126" t="str">
        <f>IF(S51&gt;=90,"Xuất sắc",IF(S51&gt;=80,"Tốt",IF(S51&gt;=70,"Khá",IF(S51&gt;=50,"TB","Yếu"))))</f>
        <v>TB</v>
      </c>
      <c r="U51" s="112" t="s">
        <v>466</v>
      </c>
      <c r="V51" s="113" t="s">
        <v>182</v>
      </c>
      <c r="W51" s="114"/>
    </row>
    <row r="52" spans="1:25" s="100" customFormat="1" ht="26.25" customHeight="1">
      <c r="A52" s="112">
        <v>45</v>
      </c>
      <c r="B52" s="251">
        <v>2310060151</v>
      </c>
      <c r="C52" s="252" t="s">
        <v>878</v>
      </c>
      <c r="D52" s="253" t="s">
        <v>63</v>
      </c>
      <c r="E52" s="112"/>
      <c r="F52" s="119"/>
      <c r="G52" s="112"/>
      <c r="H52" s="112"/>
      <c r="I52" s="112"/>
      <c r="J52" s="124">
        <v>25</v>
      </c>
      <c r="K52" s="124">
        <v>5</v>
      </c>
      <c r="L52" s="124">
        <v>8</v>
      </c>
      <c r="M52" s="124">
        <v>10</v>
      </c>
      <c r="N52" s="112">
        <v>5</v>
      </c>
      <c r="O52" s="112">
        <v>0</v>
      </c>
      <c r="P52" s="124">
        <v>13</v>
      </c>
      <c r="Q52" s="112">
        <v>0</v>
      </c>
      <c r="R52" s="126">
        <f>IF(V52="Xuất sắc",5,IF(V52="Giỏi",4,IF(V52="Khá",3,IF(V52="TB",1,0))))</f>
        <v>0</v>
      </c>
      <c r="S52" s="127">
        <f>SUM(J52:R52)</f>
        <v>66</v>
      </c>
      <c r="T52" s="126" t="str">
        <f>IF(S52&gt;=90,"Xuất sắc",IF(S52&gt;=80,"Tốt",IF(S52&gt;=70,"Khá",IF(S52&gt;=50,"TB","Yếu"))))</f>
        <v>TB</v>
      </c>
      <c r="U52" s="112" t="s">
        <v>213</v>
      </c>
      <c r="V52" s="113" t="s">
        <v>189</v>
      </c>
      <c r="W52" s="114"/>
    </row>
    <row r="53" spans="1:25" s="100" customFormat="1" ht="26.25" customHeight="1">
      <c r="A53" s="120">
        <v>46</v>
      </c>
      <c r="B53" s="251">
        <v>2310060152</v>
      </c>
      <c r="C53" s="252" t="s">
        <v>181</v>
      </c>
      <c r="D53" s="253" t="s">
        <v>661</v>
      </c>
      <c r="E53" s="112"/>
      <c r="F53" s="119"/>
      <c r="G53" s="112"/>
      <c r="H53" s="112"/>
      <c r="I53" s="112"/>
      <c r="J53" s="124">
        <v>25</v>
      </c>
      <c r="K53" s="124">
        <v>7</v>
      </c>
      <c r="L53" s="124">
        <v>4</v>
      </c>
      <c r="M53" s="124">
        <v>10</v>
      </c>
      <c r="N53" s="112">
        <v>5</v>
      </c>
      <c r="O53" s="112">
        <v>0</v>
      </c>
      <c r="P53" s="124">
        <v>15</v>
      </c>
      <c r="Q53" s="112">
        <v>0</v>
      </c>
      <c r="R53" s="126">
        <f>IF(V53="Xuất sắc",5,IF(V53="Giỏi",4,IF(V53="Khá",3,IF(V53="TB",1,0))))</f>
        <v>3</v>
      </c>
      <c r="S53" s="127">
        <f>SUM(J53:R53)</f>
        <v>69</v>
      </c>
      <c r="T53" s="126" t="str">
        <f>IF(S53&gt;=90,"Xuất sắc",IF(S53&gt;=80,"Tốt",IF(S53&gt;=70,"Khá",IF(S53&gt;=50,"TB","Yếu"))))</f>
        <v>TB</v>
      </c>
      <c r="U53" s="112" t="s">
        <v>551</v>
      </c>
      <c r="V53" s="113" t="s">
        <v>186</v>
      </c>
      <c r="W53" s="114"/>
    </row>
    <row r="54" spans="1:25" s="100" customFormat="1" ht="26.25" customHeight="1">
      <c r="A54" s="112">
        <v>47</v>
      </c>
      <c r="B54" s="251">
        <v>2310060153</v>
      </c>
      <c r="C54" s="252" t="s">
        <v>662</v>
      </c>
      <c r="D54" s="253" t="s">
        <v>244</v>
      </c>
      <c r="E54" s="112"/>
      <c r="F54" s="119"/>
      <c r="G54" s="112"/>
      <c r="H54" s="112"/>
      <c r="I54" s="112"/>
      <c r="J54" s="124">
        <v>25</v>
      </c>
      <c r="K54" s="124">
        <v>7</v>
      </c>
      <c r="L54" s="124">
        <v>4</v>
      </c>
      <c r="M54" s="124">
        <v>10</v>
      </c>
      <c r="N54" s="112">
        <v>5</v>
      </c>
      <c r="O54" s="112">
        <v>0</v>
      </c>
      <c r="P54" s="124">
        <v>15</v>
      </c>
      <c r="Q54" s="112">
        <v>5</v>
      </c>
      <c r="R54" s="126">
        <f>IF(V54="Xuất sắc",5,IF(V54="Giỏi",4,IF(V54="Khá",3,IF(V54="TB",1,0))))</f>
        <v>3</v>
      </c>
      <c r="S54" s="127">
        <f>SUM(J54:R54)</f>
        <v>74</v>
      </c>
      <c r="T54" s="126" t="str">
        <f>IF(S54&gt;=90,"Xuất sắc",IF(S54&gt;=80,"Tốt",IF(S54&gt;=70,"Khá",IF(S54&gt;=50,"TB","Yếu"))))</f>
        <v>Khá</v>
      </c>
      <c r="U54" s="112" t="s">
        <v>467</v>
      </c>
      <c r="V54" s="113" t="s">
        <v>186</v>
      </c>
      <c r="W54" s="172" t="s">
        <v>652</v>
      </c>
    </row>
    <row r="55" spans="1:25" s="100" customFormat="1" ht="26.25" customHeight="1">
      <c r="A55" s="120">
        <v>48</v>
      </c>
      <c r="B55" s="251">
        <v>2310060154</v>
      </c>
      <c r="C55" s="252" t="s">
        <v>260</v>
      </c>
      <c r="D55" s="253" t="s">
        <v>48</v>
      </c>
      <c r="E55" s="112"/>
      <c r="F55" s="119"/>
      <c r="G55" s="112"/>
      <c r="H55" s="112"/>
      <c r="I55" s="112"/>
      <c r="J55" s="124">
        <v>25</v>
      </c>
      <c r="K55" s="124">
        <v>7</v>
      </c>
      <c r="L55" s="124">
        <v>4</v>
      </c>
      <c r="M55" s="124">
        <v>10</v>
      </c>
      <c r="N55" s="112">
        <v>5</v>
      </c>
      <c r="O55" s="112">
        <v>0</v>
      </c>
      <c r="P55" s="124">
        <v>15</v>
      </c>
      <c r="Q55" s="112">
        <v>0</v>
      </c>
      <c r="R55" s="126">
        <f>IF(V55="Xuất sắc",5,IF(V55="Giỏi",4,IF(V55="Khá",3,IF(V55="TB",1,0))))</f>
        <v>3</v>
      </c>
      <c r="S55" s="127">
        <f>SUM(J55:R55)</f>
        <v>69</v>
      </c>
      <c r="T55" s="126" t="str">
        <f>IF(S55&gt;=90,"Xuất sắc",IF(S55&gt;=80,"Tốt",IF(S55&gt;=70,"Khá",IF(S55&gt;=50,"TB","Yếu"))))</f>
        <v>TB</v>
      </c>
      <c r="U55" s="112" t="s">
        <v>440</v>
      </c>
      <c r="V55" s="113" t="s">
        <v>186</v>
      </c>
      <c r="W55" s="114"/>
    </row>
    <row r="56" spans="1:25" s="100" customFormat="1" ht="26.25" customHeight="1">
      <c r="A56" s="112">
        <v>49</v>
      </c>
      <c r="B56" s="251">
        <v>2310060155</v>
      </c>
      <c r="C56" s="252" t="s">
        <v>591</v>
      </c>
      <c r="D56" s="253" t="s">
        <v>48</v>
      </c>
      <c r="E56" s="173" t="s">
        <v>620</v>
      </c>
      <c r="F56" s="119"/>
      <c r="G56" s="112"/>
      <c r="H56" s="112"/>
      <c r="I56" s="112"/>
      <c r="J56" s="124">
        <v>25</v>
      </c>
      <c r="K56" s="124">
        <v>7</v>
      </c>
      <c r="L56" s="124">
        <v>4</v>
      </c>
      <c r="M56" s="124">
        <v>10</v>
      </c>
      <c r="N56" s="112">
        <v>10</v>
      </c>
      <c r="O56" s="112">
        <v>0</v>
      </c>
      <c r="P56" s="124">
        <v>15</v>
      </c>
      <c r="Q56" s="112">
        <v>0</v>
      </c>
      <c r="R56" s="126">
        <f>IF(V56="Xuất sắc",5,IF(V56="Giỏi",4,IF(V56="Khá",3,IF(V56="TB",1,0))))</f>
        <v>4</v>
      </c>
      <c r="S56" s="127">
        <f>SUM(J56:R56)</f>
        <v>75</v>
      </c>
      <c r="T56" s="126" t="str">
        <f>IF(S56&gt;=90,"Xuất sắc",IF(S56&gt;=80,"Tốt",IF(S56&gt;=70,"Khá",IF(S56&gt;=50,"TB","Yếu"))))</f>
        <v>Khá</v>
      </c>
      <c r="U56" s="112" t="s">
        <v>458</v>
      </c>
      <c r="V56" s="113" t="s">
        <v>273</v>
      </c>
      <c r="W56" s="114"/>
    </row>
    <row r="57" spans="1:25" s="100" customFormat="1" ht="26.25" customHeight="1">
      <c r="A57" s="120">
        <v>50</v>
      </c>
      <c r="B57" s="251">
        <v>2310060156</v>
      </c>
      <c r="C57" s="252" t="s">
        <v>663</v>
      </c>
      <c r="D57" s="253" t="s">
        <v>48</v>
      </c>
      <c r="E57" s="112"/>
      <c r="F57" s="119"/>
      <c r="G57" s="112"/>
      <c r="H57" s="112"/>
      <c r="I57" s="112"/>
      <c r="J57" s="124">
        <v>25</v>
      </c>
      <c r="K57" s="124">
        <v>7</v>
      </c>
      <c r="L57" s="124">
        <v>4</v>
      </c>
      <c r="M57" s="124">
        <v>10</v>
      </c>
      <c r="N57" s="112">
        <v>5</v>
      </c>
      <c r="O57" s="112">
        <v>0</v>
      </c>
      <c r="P57" s="124">
        <v>15</v>
      </c>
      <c r="Q57" s="112">
        <v>0</v>
      </c>
      <c r="R57" s="126">
        <f>IF(V57="Xuất sắc",5,IF(V57="Giỏi",4,IF(V57="Khá",3,IF(V57="TB",1,0))))</f>
        <v>4</v>
      </c>
      <c r="S57" s="127">
        <f>SUM(J57:R57)</f>
        <v>70</v>
      </c>
      <c r="T57" s="126" t="str">
        <f>IF(S57&gt;=90,"Xuất sắc",IF(S57&gt;=80,"Tốt",IF(S57&gt;=70,"Khá",IF(S57&gt;=50,"TB","Yếu"))))</f>
        <v>Khá</v>
      </c>
      <c r="U57" s="112" t="s">
        <v>516</v>
      </c>
      <c r="V57" s="113" t="s">
        <v>273</v>
      </c>
      <c r="W57" s="114"/>
    </row>
    <row r="58" spans="1:25" s="100" customFormat="1" ht="26.25" customHeight="1">
      <c r="A58" s="112">
        <v>51</v>
      </c>
      <c r="B58" s="251">
        <v>2310060157</v>
      </c>
      <c r="C58" s="252" t="s">
        <v>664</v>
      </c>
      <c r="D58" s="253" t="s">
        <v>247</v>
      </c>
      <c r="E58" s="112"/>
      <c r="F58" s="119"/>
      <c r="G58" s="112"/>
      <c r="H58" s="112"/>
      <c r="I58" s="112"/>
      <c r="J58" s="124">
        <v>25</v>
      </c>
      <c r="K58" s="124">
        <v>7</v>
      </c>
      <c r="L58" s="124">
        <v>4</v>
      </c>
      <c r="M58" s="124">
        <v>10</v>
      </c>
      <c r="N58" s="112">
        <v>5</v>
      </c>
      <c r="O58" s="112">
        <v>0</v>
      </c>
      <c r="P58" s="124">
        <v>15</v>
      </c>
      <c r="Q58" s="112">
        <v>0</v>
      </c>
      <c r="R58" s="126">
        <f>IF(V58="Xuất sắc",5,IF(V58="Giỏi",4,IF(V58="Khá",3,IF(V58="TB",1,0))))</f>
        <v>3</v>
      </c>
      <c r="S58" s="127">
        <f>SUM(J58:R58)</f>
        <v>69</v>
      </c>
      <c r="T58" s="126" t="str">
        <f>IF(S58&gt;=90,"Xuất sắc",IF(S58&gt;=80,"Tốt",IF(S58&gt;=70,"Khá",IF(S58&gt;=50,"TB","Yếu"))))</f>
        <v>TB</v>
      </c>
      <c r="U58" s="112" t="s">
        <v>440</v>
      </c>
      <c r="V58" s="113" t="s">
        <v>186</v>
      </c>
      <c r="W58" s="114"/>
    </row>
    <row r="59" spans="1:25" s="100" customFormat="1" ht="26.25" customHeight="1">
      <c r="A59" s="120">
        <v>52</v>
      </c>
      <c r="B59" s="251">
        <v>2310060158</v>
      </c>
      <c r="C59" s="252" t="s">
        <v>181</v>
      </c>
      <c r="D59" s="253" t="s">
        <v>36</v>
      </c>
      <c r="E59" s="112"/>
      <c r="F59" s="119"/>
      <c r="G59" s="112"/>
      <c r="H59" s="112"/>
      <c r="I59" s="112"/>
      <c r="J59" s="124">
        <v>25</v>
      </c>
      <c r="K59" s="124">
        <v>4</v>
      </c>
      <c r="L59" s="124">
        <v>4</v>
      </c>
      <c r="M59" s="124">
        <v>10</v>
      </c>
      <c r="N59" s="112">
        <v>5</v>
      </c>
      <c r="O59" s="112">
        <v>0</v>
      </c>
      <c r="P59" s="124">
        <v>12</v>
      </c>
      <c r="Q59" s="112">
        <v>0</v>
      </c>
      <c r="R59" s="126">
        <f>IF(V59="Xuất sắc",5,IF(V59="Giỏi",4,IF(V59="Khá",3,IF(V59="TB",1,0))))</f>
        <v>3</v>
      </c>
      <c r="S59" s="127">
        <f>SUM(J59:R59)</f>
        <v>63</v>
      </c>
      <c r="T59" s="126" t="str">
        <f>IF(S59&gt;=90,"Xuất sắc",IF(S59&gt;=80,"Tốt",IF(S59&gt;=70,"Khá",IF(S59&gt;=50,"TB","Yếu"))))</f>
        <v>TB</v>
      </c>
      <c r="U59" s="112" t="s">
        <v>551</v>
      </c>
      <c r="V59" s="113" t="s">
        <v>186</v>
      </c>
      <c r="W59" s="114"/>
    </row>
    <row r="60" spans="1:25" s="118" customFormat="1" ht="26.25" customHeight="1">
      <c r="A60" s="112">
        <v>53</v>
      </c>
      <c r="B60" s="251">
        <v>2310060159</v>
      </c>
      <c r="C60" s="252" t="s">
        <v>181</v>
      </c>
      <c r="D60" s="253" t="s">
        <v>36</v>
      </c>
      <c r="E60" s="120"/>
      <c r="F60" s="122"/>
      <c r="G60" s="120"/>
      <c r="H60" s="120"/>
      <c r="I60" s="120"/>
      <c r="J60" s="125">
        <v>25</v>
      </c>
      <c r="K60" s="125">
        <v>1</v>
      </c>
      <c r="L60" s="124">
        <v>4</v>
      </c>
      <c r="M60" s="125">
        <v>5</v>
      </c>
      <c r="N60" s="120">
        <v>5</v>
      </c>
      <c r="O60" s="120">
        <v>0</v>
      </c>
      <c r="P60" s="125">
        <v>9</v>
      </c>
      <c r="Q60" s="120">
        <v>0</v>
      </c>
      <c r="R60" s="126">
        <f>IF(V60="Xuất sắc",5,IF(V60="Giỏi",4,IF(V60="Khá",3,IF(V60="TB",1,0))))</f>
        <v>0</v>
      </c>
      <c r="S60" s="129">
        <f>SUM(J60:R60)</f>
        <v>49</v>
      </c>
      <c r="T60" s="128" t="str">
        <f>IF(S60&gt;=90,"Xuất sắc",IF(S60&gt;=80,"Tốt",IF(S60&gt;=70,"Khá",IF(S60&gt;=50,"TB","Yếu"))))</f>
        <v>Yếu</v>
      </c>
      <c r="U60" s="120" t="s">
        <v>904</v>
      </c>
      <c r="V60" s="130" t="s">
        <v>189</v>
      </c>
      <c r="W60" s="121"/>
      <c r="Y60" s="100"/>
    </row>
    <row r="61" spans="1:25" s="100" customFormat="1" ht="26.25" customHeight="1">
      <c r="A61" s="120">
        <v>54</v>
      </c>
      <c r="B61" s="251">
        <v>2310060160</v>
      </c>
      <c r="C61" s="252" t="s">
        <v>665</v>
      </c>
      <c r="D61" s="253" t="s">
        <v>36</v>
      </c>
      <c r="E61" s="112"/>
      <c r="F61" s="119"/>
      <c r="G61" s="112"/>
      <c r="H61" s="112"/>
      <c r="I61" s="112"/>
      <c r="J61" s="124">
        <v>25</v>
      </c>
      <c r="K61" s="124">
        <v>6</v>
      </c>
      <c r="L61" s="124">
        <v>4</v>
      </c>
      <c r="M61" s="124">
        <v>10</v>
      </c>
      <c r="N61" s="112">
        <v>5</v>
      </c>
      <c r="O61" s="112">
        <v>0</v>
      </c>
      <c r="P61" s="124">
        <v>14</v>
      </c>
      <c r="Q61" s="112">
        <v>0</v>
      </c>
      <c r="R61" s="126">
        <f>IF(V61="Xuất sắc",5,IF(V61="Giỏi",4,IF(V61="Khá",3,IF(V61="TB",1,0))))</f>
        <v>1</v>
      </c>
      <c r="S61" s="127">
        <f>SUM(J61:R61)</f>
        <v>65</v>
      </c>
      <c r="T61" s="126" t="str">
        <f>IF(S61&gt;=90,"Xuất sắc",IF(S61&gt;=80,"Tốt",IF(S61&gt;=70,"Khá",IF(S61&gt;=50,"TB","Yếu"))))</f>
        <v>TB</v>
      </c>
      <c r="U61" s="112" t="s">
        <v>456</v>
      </c>
      <c r="V61" s="113" t="s">
        <v>182</v>
      </c>
      <c r="W61" s="114"/>
    </row>
    <row r="62" spans="1:25" s="100" customFormat="1" ht="26.25" customHeight="1">
      <c r="A62" s="112">
        <v>55</v>
      </c>
      <c r="B62" s="251">
        <v>2310060161</v>
      </c>
      <c r="C62" s="252" t="s">
        <v>666</v>
      </c>
      <c r="D62" s="253" t="s">
        <v>251</v>
      </c>
      <c r="E62" s="112"/>
      <c r="F62" s="119"/>
      <c r="G62" s="112"/>
      <c r="H62" s="112"/>
      <c r="I62" s="112"/>
      <c r="J62" s="124">
        <v>25</v>
      </c>
      <c r="K62" s="124">
        <v>5</v>
      </c>
      <c r="L62" s="124">
        <v>4</v>
      </c>
      <c r="M62" s="124">
        <v>10</v>
      </c>
      <c r="N62" s="112">
        <v>5</v>
      </c>
      <c r="O62" s="112">
        <v>0</v>
      </c>
      <c r="P62" s="124">
        <v>13</v>
      </c>
      <c r="Q62" s="112">
        <v>0</v>
      </c>
      <c r="R62" s="126">
        <f>IF(V62="Xuất sắc",5,IF(V62="Giỏi",4,IF(V62="Khá",3,IF(V62="TB",1,0))))</f>
        <v>3</v>
      </c>
      <c r="S62" s="127">
        <f>SUM(J62:R62)</f>
        <v>65</v>
      </c>
      <c r="T62" s="126" t="str">
        <f>IF(S62&gt;=90,"Xuất sắc",IF(S62&gt;=80,"Tốt",IF(S62&gt;=70,"Khá",IF(S62&gt;=50,"TB","Yếu"))))</f>
        <v>TB</v>
      </c>
      <c r="U62" s="112" t="s">
        <v>567</v>
      </c>
      <c r="V62" s="113" t="s">
        <v>186</v>
      </c>
      <c r="W62" s="114"/>
    </row>
    <row r="63" spans="1:25" s="100" customFormat="1" ht="26.25" customHeight="1">
      <c r="A63" s="120">
        <v>56</v>
      </c>
      <c r="B63" s="251">
        <v>2310060162</v>
      </c>
      <c r="C63" s="252" t="s">
        <v>591</v>
      </c>
      <c r="D63" s="253" t="s">
        <v>251</v>
      </c>
      <c r="E63" s="173" t="s">
        <v>620</v>
      </c>
      <c r="F63" s="119"/>
      <c r="G63" s="112"/>
      <c r="H63" s="112"/>
      <c r="I63" s="112"/>
      <c r="J63" s="124">
        <v>25</v>
      </c>
      <c r="K63" s="124">
        <v>7</v>
      </c>
      <c r="L63" s="124">
        <v>4</v>
      </c>
      <c r="M63" s="124">
        <v>10</v>
      </c>
      <c r="N63" s="112">
        <v>10</v>
      </c>
      <c r="O63" s="112">
        <v>0</v>
      </c>
      <c r="P63" s="124">
        <v>15</v>
      </c>
      <c r="Q63" s="112">
        <v>0</v>
      </c>
      <c r="R63" s="126">
        <f>IF(V63="Xuất sắc",5,IF(V63="Giỏi",4,IF(V63="Khá",3,IF(V63="TB",1,0))))</f>
        <v>3</v>
      </c>
      <c r="S63" s="127">
        <f>SUM(J63:R63)</f>
        <v>74</v>
      </c>
      <c r="T63" s="126" t="str">
        <f>IF(S63&gt;=90,"Xuất sắc",IF(S63&gt;=80,"Tốt",IF(S63&gt;=70,"Khá",IF(S63&gt;=50,"TB","Yếu"))))</f>
        <v>Khá</v>
      </c>
      <c r="U63" s="112" t="s">
        <v>551</v>
      </c>
      <c r="V63" s="113" t="s">
        <v>186</v>
      </c>
      <c r="W63" s="114"/>
    </row>
    <row r="64" spans="1:25" s="100" customFormat="1" ht="26.25" customHeight="1">
      <c r="A64" s="112">
        <v>57</v>
      </c>
      <c r="B64" s="251">
        <v>2310060163</v>
      </c>
      <c r="C64" s="252" t="s">
        <v>667</v>
      </c>
      <c r="D64" s="253" t="s">
        <v>668</v>
      </c>
      <c r="E64" s="112"/>
      <c r="F64" s="119"/>
      <c r="G64" s="112"/>
      <c r="H64" s="112"/>
      <c r="I64" s="112"/>
      <c r="J64" s="124">
        <v>25</v>
      </c>
      <c r="K64" s="124">
        <v>7</v>
      </c>
      <c r="L64" s="124">
        <v>4</v>
      </c>
      <c r="M64" s="124">
        <v>10</v>
      </c>
      <c r="N64" s="112">
        <v>5</v>
      </c>
      <c r="O64" s="112">
        <v>0</v>
      </c>
      <c r="P64" s="124">
        <v>15</v>
      </c>
      <c r="Q64" s="112">
        <v>0</v>
      </c>
      <c r="R64" s="126">
        <f>IF(V64="Xuất sắc",5,IF(V64="Giỏi",4,IF(V64="Khá",3,IF(V64="TB",1,0))))</f>
        <v>1</v>
      </c>
      <c r="S64" s="127">
        <f>SUM(J64:R64)</f>
        <v>67</v>
      </c>
      <c r="T64" s="126" t="str">
        <f>IF(S64&gt;=90,"Xuất sắc",IF(S64&gt;=80,"Tốt",IF(S64&gt;=70,"Khá",IF(S64&gt;=50,"TB","Yếu"))))</f>
        <v>TB</v>
      </c>
      <c r="U64" s="112" t="s">
        <v>448</v>
      </c>
      <c r="V64" s="113" t="s">
        <v>182</v>
      </c>
      <c r="W64" s="114"/>
    </row>
    <row r="65" spans="1:25" s="100" customFormat="1" ht="26.25" customHeight="1">
      <c r="A65" s="120">
        <v>58</v>
      </c>
      <c r="B65" s="251">
        <v>2310060164</v>
      </c>
      <c r="C65" s="252" t="s">
        <v>669</v>
      </c>
      <c r="D65" s="253" t="s">
        <v>407</v>
      </c>
      <c r="E65" s="112"/>
      <c r="F65" s="119"/>
      <c r="G65" s="112"/>
      <c r="H65" s="112"/>
      <c r="I65" s="112"/>
      <c r="J65" s="124">
        <v>25</v>
      </c>
      <c r="K65" s="124">
        <v>7</v>
      </c>
      <c r="L65" s="124">
        <v>4</v>
      </c>
      <c r="M65" s="124">
        <v>10</v>
      </c>
      <c r="N65" s="112">
        <v>5</v>
      </c>
      <c r="O65" s="112">
        <v>0</v>
      </c>
      <c r="P65" s="124">
        <v>15</v>
      </c>
      <c r="Q65" s="112">
        <v>0</v>
      </c>
      <c r="R65" s="126">
        <f>IF(V65="Xuất sắc",5,IF(V65="Giỏi",4,IF(V65="Khá",3,IF(V65="TB",1,0))))</f>
        <v>1</v>
      </c>
      <c r="S65" s="127">
        <f>SUM(J65:R65)</f>
        <v>67</v>
      </c>
      <c r="T65" s="126" t="str">
        <f>IF(S65&gt;=90,"Xuất sắc",IF(S65&gt;=80,"Tốt",IF(S65&gt;=70,"Khá",IF(S65&gt;=50,"TB","Yếu"))))</f>
        <v>TB</v>
      </c>
      <c r="U65" s="112" t="s">
        <v>438</v>
      </c>
      <c r="V65" s="113" t="s">
        <v>182</v>
      </c>
      <c r="W65" s="114"/>
    </row>
    <row r="66" spans="1:25" s="100" customFormat="1" ht="26.25" customHeight="1">
      <c r="A66" s="112">
        <v>59</v>
      </c>
      <c r="B66" s="251">
        <v>2310060165</v>
      </c>
      <c r="C66" s="252" t="s">
        <v>670</v>
      </c>
      <c r="D66" s="253" t="s">
        <v>407</v>
      </c>
      <c r="E66" s="112"/>
      <c r="F66" s="119"/>
      <c r="G66" s="112"/>
      <c r="H66" s="112"/>
      <c r="I66" s="112"/>
      <c r="J66" s="124">
        <v>25</v>
      </c>
      <c r="K66" s="124">
        <v>7</v>
      </c>
      <c r="L66" s="124">
        <v>4</v>
      </c>
      <c r="M66" s="124">
        <v>10</v>
      </c>
      <c r="N66" s="112">
        <v>5</v>
      </c>
      <c r="O66" s="112">
        <v>0</v>
      </c>
      <c r="P66" s="124">
        <v>15</v>
      </c>
      <c r="Q66" s="112">
        <v>0</v>
      </c>
      <c r="R66" s="126">
        <f>IF(V66="Xuất sắc",5,IF(V66="Giỏi",4,IF(V66="Khá",3,IF(V66="TB",1,0))))</f>
        <v>3</v>
      </c>
      <c r="S66" s="127">
        <f>SUM(J66:R66)</f>
        <v>69</v>
      </c>
      <c r="T66" s="126" t="str">
        <f>IF(S66&gt;=90,"Xuất sắc",IF(S66&gt;=80,"Tốt",IF(S66&gt;=70,"Khá",IF(S66&gt;=50,"TB","Yếu"))))</f>
        <v>TB</v>
      </c>
      <c r="U66" s="112" t="s">
        <v>195</v>
      </c>
      <c r="V66" s="113" t="s">
        <v>186</v>
      </c>
      <c r="W66" s="114"/>
    </row>
    <row r="67" spans="1:25" s="100" customFormat="1" ht="26.25" customHeight="1">
      <c r="A67" s="120">
        <v>60</v>
      </c>
      <c r="B67" s="251">
        <v>2310060166</v>
      </c>
      <c r="C67" s="252" t="s">
        <v>671</v>
      </c>
      <c r="D67" s="253" t="s">
        <v>531</v>
      </c>
      <c r="E67" s="112"/>
      <c r="F67" s="119"/>
      <c r="G67" s="112"/>
      <c r="H67" s="112"/>
      <c r="I67" s="112"/>
      <c r="J67" s="124">
        <v>25</v>
      </c>
      <c r="K67" s="124">
        <v>7</v>
      </c>
      <c r="L67" s="124">
        <v>8</v>
      </c>
      <c r="M67" s="124">
        <v>10</v>
      </c>
      <c r="N67" s="112">
        <v>5</v>
      </c>
      <c r="O67" s="112">
        <v>0</v>
      </c>
      <c r="P67" s="124">
        <v>15</v>
      </c>
      <c r="Q67" s="112">
        <v>0</v>
      </c>
      <c r="R67" s="126">
        <f>IF(V67="Xuất sắc",5,IF(V67="Giỏi",4,IF(V67="Khá",3,IF(V67="TB",1,0))))</f>
        <v>3</v>
      </c>
      <c r="S67" s="127">
        <f>SUM(J67:R67)</f>
        <v>73</v>
      </c>
      <c r="T67" s="126" t="str">
        <f>IF(S67&gt;=90,"Xuất sắc",IF(S67&gt;=80,"Tốt",IF(S67&gt;=70,"Khá",IF(S67&gt;=50,"TB","Yếu"))))</f>
        <v>Khá</v>
      </c>
      <c r="U67" s="112" t="s">
        <v>567</v>
      </c>
      <c r="V67" s="113" t="s">
        <v>186</v>
      </c>
      <c r="W67" s="114"/>
    </row>
    <row r="68" spans="1:25" s="100" customFormat="1" ht="26.25" customHeight="1">
      <c r="A68" s="112">
        <v>61</v>
      </c>
      <c r="B68" s="251">
        <v>2310060167</v>
      </c>
      <c r="C68" s="252" t="s">
        <v>260</v>
      </c>
      <c r="D68" s="253" t="s">
        <v>672</v>
      </c>
      <c r="E68" s="112"/>
      <c r="F68" s="119"/>
      <c r="G68" s="112"/>
      <c r="H68" s="112"/>
      <c r="I68" s="112"/>
      <c r="J68" s="124">
        <v>25</v>
      </c>
      <c r="K68" s="124">
        <v>7</v>
      </c>
      <c r="L68" s="124">
        <v>4</v>
      </c>
      <c r="M68" s="124">
        <v>10</v>
      </c>
      <c r="N68" s="112">
        <v>5</v>
      </c>
      <c r="O68" s="112">
        <v>0</v>
      </c>
      <c r="P68" s="124">
        <v>15</v>
      </c>
      <c r="Q68" s="112">
        <v>0</v>
      </c>
      <c r="R68" s="126">
        <f>IF(V68="Xuất sắc",5,IF(V68="Giỏi",4,IF(V68="Khá",3,IF(V68="TB",1,0))))</f>
        <v>1</v>
      </c>
      <c r="S68" s="127">
        <f>SUM(J68:R68)</f>
        <v>67</v>
      </c>
      <c r="T68" s="126" t="str">
        <f>IF(S68&gt;=90,"Xuất sắc",IF(S68&gt;=80,"Tốt",IF(S68&gt;=70,"Khá",IF(S68&gt;=50,"TB","Yếu"))))</f>
        <v>TB</v>
      </c>
      <c r="U68" s="112" t="s">
        <v>466</v>
      </c>
      <c r="V68" s="113" t="s">
        <v>182</v>
      </c>
      <c r="W68" s="114"/>
    </row>
    <row r="69" spans="1:25" s="118" customFormat="1" ht="26.25" customHeight="1">
      <c r="A69" s="120">
        <v>62</v>
      </c>
      <c r="B69" s="251">
        <v>2310060168</v>
      </c>
      <c r="C69" s="252" t="s">
        <v>879</v>
      </c>
      <c r="D69" s="253" t="s">
        <v>673</v>
      </c>
      <c r="E69" s="120"/>
      <c r="F69" s="122"/>
      <c r="G69" s="120"/>
      <c r="H69" s="120"/>
      <c r="I69" s="120"/>
      <c r="J69" s="125">
        <v>25</v>
      </c>
      <c r="K69" s="125">
        <v>6</v>
      </c>
      <c r="L69" s="124">
        <v>4</v>
      </c>
      <c r="M69" s="125">
        <v>5</v>
      </c>
      <c r="N69" s="120">
        <v>5</v>
      </c>
      <c r="O69" s="120">
        <v>0</v>
      </c>
      <c r="P69" s="125">
        <v>14</v>
      </c>
      <c r="Q69" s="120">
        <v>0</v>
      </c>
      <c r="R69" s="126">
        <f>IF(V69="Xuất sắc",5,IF(V69="Giỏi",4,IF(V69="Khá",3,IF(V69="TB",1,0))))</f>
        <v>1</v>
      </c>
      <c r="S69" s="129">
        <f>SUM(J69:R69)</f>
        <v>60</v>
      </c>
      <c r="T69" s="128" t="str">
        <f>IF(S69&gt;=90,"Xuất sắc",IF(S69&gt;=80,"Tốt",IF(S69&gt;=70,"Khá",IF(S69&gt;=50,"TB","Yếu"))))</f>
        <v>TB</v>
      </c>
      <c r="U69" s="120" t="s">
        <v>466</v>
      </c>
      <c r="V69" s="130" t="s">
        <v>182</v>
      </c>
      <c r="W69" s="121"/>
      <c r="Y69" s="100"/>
    </row>
    <row r="70" spans="1:25" s="100" customFormat="1" ht="26.25" customHeight="1">
      <c r="A70" s="112">
        <v>63</v>
      </c>
      <c r="B70" s="251">
        <v>2310060169</v>
      </c>
      <c r="C70" s="252" t="s">
        <v>674</v>
      </c>
      <c r="D70" s="253" t="s">
        <v>41</v>
      </c>
      <c r="E70" s="173" t="s">
        <v>620</v>
      </c>
      <c r="F70" s="119"/>
      <c r="G70" s="112"/>
      <c r="H70" s="112"/>
      <c r="I70" s="112"/>
      <c r="J70" s="124">
        <v>25</v>
      </c>
      <c r="K70" s="124">
        <v>7</v>
      </c>
      <c r="L70" s="124">
        <v>4</v>
      </c>
      <c r="M70" s="124">
        <v>10</v>
      </c>
      <c r="N70" s="112">
        <v>10</v>
      </c>
      <c r="O70" s="112">
        <v>0</v>
      </c>
      <c r="P70" s="124">
        <v>15</v>
      </c>
      <c r="Q70" s="112">
        <v>0</v>
      </c>
      <c r="R70" s="126">
        <f>IF(V70="Xuất sắc",5,IF(V70="Giỏi",4,IF(V70="Khá",3,IF(V70="TB",1,0))))</f>
        <v>1</v>
      </c>
      <c r="S70" s="127">
        <f>SUM(J70:R70)</f>
        <v>72</v>
      </c>
      <c r="T70" s="126" t="str">
        <f>IF(S70&gt;=90,"Xuất sắc",IF(S70&gt;=80,"Tốt",IF(S70&gt;=70,"Khá",IF(S70&gt;=50,"TB","Yếu"))))</f>
        <v>Khá</v>
      </c>
      <c r="U70" s="112" t="s">
        <v>456</v>
      </c>
      <c r="V70" s="113" t="s">
        <v>182</v>
      </c>
      <c r="W70" s="114"/>
    </row>
    <row r="71" spans="1:25" s="100" customFormat="1" ht="26.25" customHeight="1">
      <c r="A71" s="120">
        <v>64</v>
      </c>
      <c r="B71" s="251">
        <v>2310060170</v>
      </c>
      <c r="C71" s="252" t="s">
        <v>106</v>
      </c>
      <c r="D71" s="253" t="s">
        <v>41</v>
      </c>
      <c r="E71" s="112"/>
      <c r="F71" s="119"/>
      <c r="G71" s="112"/>
      <c r="H71" s="112"/>
      <c r="I71" s="112"/>
      <c r="J71" s="124">
        <v>25</v>
      </c>
      <c r="K71" s="124">
        <v>6</v>
      </c>
      <c r="L71" s="124">
        <v>4</v>
      </c>
      <c r="M71" s="124">
        <v>10</v>
      </c>
      <c r="N71" s="112">
        <v>5</v>
      </c>
      <c r="O71" s="112">
        <v>0</v>
      </c>
      <c r="P71" s="124">
        <v>14</v>
      </c>
      <c r="Q71" s="112">
        <v>0</v>
      </c>
      <c r="R71" s="126">
        <f>IF(V71="Xuất sắc",5,IF(V71="Giỏi",4,IF(V71="Khá",3,IF(V71="TB",1,0))))</f>
        <v>3</v>
      </c>
      <c r="S71" s="127">
        <f>SUM(J71:R71)</f>
        <v>67</v>
      </c>
      <c r="T71" s="126" t="str">
        <f>IF(S71&gt;=90,"Xuất sắc",IF(S71&gt;=80,"Tốt",IF(S71&gt;=70,"Khá",IF(S71&gt;=50,"TB","Yếu"))))</f>
        <v>TB</v>
      </c>
      <c r="U71" s="112" t="s">
        <v>446</v>
      </c>
      <c r="V71" s="113" t="s">
        <v>186</v>
      </c>
      <c r="W71" s="114"/>
    </row>
    <row r="72" spans="1:25" s="100" customFormat="1" ht="26.25" customHeight="1">
      <c r="A72" s="112">
        <v>65</v>
      </c>
      <c r="B72" s="251">
        <v>2310060171</v>
      </c>
      <c r="C72" s="252" t="s">
        <v>676</v>
      </c>
      <c r="D72" s="253" t="s">
        <v>261</v>
      </c>
      <c r="E72" s="112"/>
      <c r="F72" s="119"/>
      <c r="G72" s="112"/>
      <c r="H72" s="112"/>
      <c r="I72" s="112"/>
      <c r="J72" s="124">
        <v>25</v>
      </c>
      <c r="K72" s="124">
        <v>6</v>
      </c>
      <c r="L72" s="124">
        <v>4</v>
      </c>
      <c r="M72" s="124">
        <v>10</v>
      </c>
      <c r="N72" s="112">
        <v>5</v>
      </c>
      <c r="O72" s="112">
        <v>0</v>
      </c>
      <c r="P72" s="124">
        <v>14</v>
      </c>
      <c r="Q72" s="112">
        <v>0</v>
      </c>
      <c r="R72" s="126">
        <f>IF(V72="Xuất sắc",5,IF(V72="Giỏi",4,IF(V72="Khá",3,IF(V72="TB",1,0))))</f>
        <v>0</v>
      </c>
      <c r="S72" s="127">
        <f>SUM(J72:R72)</f>
        <v>64</v>
      </c>
      <c r="T72" s="126" t="str">
        <f>IF(S72&gt;=90,"Xuất sắc",IF(S72&gt;=80,"Tốt",IF(S72&gt;=70,"Khá",IF(S72&gt;=50,"TB","Yếu"))))</f>
        <v>TB</v>
      </c>
      <c r="U72" s="112" t="s">
        <v>325</v>
      </c>
      <c r="V72" s="113" t="s">
        <v>189</v>
      </c>
      <c r="W72" s="114"/>
    </row>
    <row r="73" spans="1:25" s="118" customFormat="1" ht="26.25" customHeight="1">
      <c r="A73" s="120">
        <v>66</v>
      </c>
      <c r="B73" s="251">
        <v>2310060172</v>
      </c>
      <c r="C73" s="252" t="s">
        <v>880</v>
      </c>
      <c r="D73" s="253" t="s">
        <v>263</v>
      </c>
      <c r="E73" s="120"/>
      <c r="F73" s="122"/>
      <c r="G73" s="120"/>
      <c r="H73" s="120"/>
      <c r="I73" s="120"/>
      <c r="J73" s="125">
        <v>25</v>
      </c>
      <c r="K73" s="125">
        <v>7</v>
      </c>
      <c r="L73" s="124">
        <v>4</v>
      </c>
      <c r="M73" s="125">
        <v>5</v>
      </c>
      <c r="N73" s="120">
        <v>5</v>
      </c>
      <c r="O73" s="120">
        <v>0</v>
      </c>
      <c r="P73" s="125">
        <v>15</v>
      </c>
      <c r="Q73" s="120">
        <v>0</v>
      </c>
      <c r="R73" s="126">
        <f>IF(V73="Xuất sắc",5,IF(V73="Giỏi",4,IF(V73="Khá",3,IF(V73="TB",1,0))))</f>
        <v>0</v>
      </c>
      <c r="S73" s="129">
        <f>SUM(J73:R73)</f>
        <v>61</v>
      </c>
      <c r="T73" s="128" t="str">
        <f>IF(S73&gt;=90,"Xuất sắc",IF(S73&gt;=80,"Tốt",IF(S73&gt;=70,"Khá",IF(S73&gt;=50,"TB","Yếu"))))</f>
        <v>TB</v>
      </c>
      <c r="U73" s="120" t="s">
        <v>325</v>
      </c>
      <c r="V73" s="130" t="s">
        <v>189</v>
      </c>
      <c r="W73" s="121"/>
      <c r="Y73" s="100"/>
    </row>
    <row r="74" spans="1:25" s="118" customFormat="1" ht="26.25" customHeight="1">
      <c r="A74" s="112">
        <v>67</v>
      </c>
      <c r="B74" s="251">
        <v>2310060173</v>
      </c>
      <c r="C74" s="252" t="s">
        <v>677</v>
      </c>
      <c r="D74" s="253" t="s">
        <v>263</v>
      </c>
      <c r="E74" s="120"/>
      <c r="F74" s="122"/>
      <c r="G74" s="120"/>
      <c r="H74" s="120"/>
      <c r="I74" s="120"/>
      <c r="J74" s="125">
        <v>25</v>
      </c>
      <c r="K74" s="125">
        <v>6</v>
      </c>
      <c r="L74" s="124">
        <v>4</v>
      </c>
      <c r="M74" s="125">
        <v>5</v>
      </c>
      <c r="N74" s="120">
        <v>5</v>
      </c>
      <c r="O74" s="120">
        <v>0</v>
      </c>
      <c r="P74" s="125">
        <v>14</v>
      </c>
      <c r="Q74" s="120">
        <v>0</v>
      </c>
      <c r="R74" s="126">
        <f>IF(V74="Xuất sắc",5,IF(V74="Giỏi",4,IF(V74="Khá",3,IF(V74="TB",1,0))))</f>
        <v>0</v>
      </c>
      <c r="S74" s="129">
        <f>SUM(J74:R74)</f>
        <v>59</v>
      </c>
      <c r="T74" s="128" t="str">
        <f>IF(S74&gt;=90,"Xuất sắc",IF(S74&gt;=80,"Tốt",IF(S74&gt;=70,"Khá",IF(S74&gt;=50,"TB","Yếu"))))</f>
        <v>TB</v>
      </c>
      <c r="U74" s="120" t="s">
        <v>377</v>
      </c>
      <c r="V74" s="130" t="s">
        <v>189</v>
      </c>
      <c r="W74" s="121"/>
      <c r="Y74" s="100"/>
    </row>
    <row r="75" spans="1:25" s="100" customFormat="1" ht="26.25" customHeight="1">
      <c r="A75" s="120">
        <v>68</v>
      </c>
      <c r="B75" s="251">
        <v>2310060174</v>
      </c>
      <c r="C75" s="252" t="s">
        <v>538</v>
      </c>
      <c r="D75" s="253" t="s">
        <v>263</v>
      </c>
      <c r="E75" s="112"/>
      <c r="F75" s="119"/>
      <c r="G75" s="112"/>
      <c r="H75" s="112"/>
      <c r="I75" s="112"/>
      <c r="J75" s="124">
        <v>25</v>
      </c>
      <c r="K75" s="124">
        <v>7</v>
      </c>
      <c r="L75" s="124">
        <v>4</v>
      </c>
      <c r="M75" s="124">
        <v>10</v>
      </c>
      <c r="N75" s="112">
        <v>5</v>
      </c>
      <c r="O75" s="112">
        <v>0</v>
      </c>
      <c r="P75" s="124">
        <v>15</v>
      </c>
      <c r="Q75" s="112">
        <v>0</v>
      </c>
      <c r="R75" s="126">
        <f>IF(V75="Xuất sắc",5,IF(V75="Giỏi",4,IF(V75="Khá",3,IF(V75="TB",1,0))))</f>
        <v>1</v>
      </c>
      <c r="S75" s="127">
        <f>SUM(J75:R75)</f>
        <v>67</v>
      </c>
      <c r="T75" s="126" t="str">
        <f>IF(S75&gt;=90,"Xuất sắc",IF(S75&gt;=80,"Tốt",IF(S75&gt;=70,"Khá",IF(S75&gt;=50,"TB","Yếu"))))</f>
        <v>TB</v>
      </c>
      <c r="U75" s="112" t="s">
        <v>609</v>
      </c>
      <c r="V75" s="113" t="s">
        <v>182</v>
      </c>
      <c r="W75" s="114"/>
    </row>
    <row r="76" spans="1:25" s="118" customFormat="1" ht="26.25" customHeight="1">
      <c r="A76" s="112">
        <v>69</v>
      </c>
      <c r="B76" s="251">
        <v>2310060175</v>
      </c>
      <c r="C76" s="252" t="s">
        <v>501</v>
      </c>
      <c r="D76" s="253" t="s">
        <v>33</v>
      </c>
      <c r="E76" s="120"/>
      <c r="F76" s="122"/>
      <c r="G76" s="120"/>
      <c r="H76" s="120"/>
      <c r="I76" s="120"/>
      <c r="J76" s="125">
        <v>25</v>
      </c>
      <c r="K76" s="125">
        <v>2</v>
      </c>
      <c r="L76" s="124">
        <v>4</v>
      </c>
      <c r="M76" s="125">
        <v>5</v>
      </c>
      <c r="N76" s="120">
        <v>5</v>
      </c>
      <c r="O76" s="120">
        <v>0</v>
      </c>
      <c r="P76" s="125">
        <v>10</v>
      </c>
      <c r="Q76" s="120">
        <v>0</v>
      </c>
      <c r="R76" s="126">
        <f>IF(V76="Xuất sắc",5,IF(V76="Giỏi",4,IF(V76="Khá",3,IF(V76="TB",1,0))))</f>
        <v>3</v>
      </c>
      <c r="S76" s="129">
        <f>SUM(J76:R76)</f>
        <v>54</v>
      </c>
      <c r="T76" s="128" t="str">
        <f>IF(S76&gt;=90,"Xuất sắc",IF(S76&gt;=80,"Tốt",IF(S76&gt;=70,"Khá",IF(S76&gt;=50,"TB","Yếu"))))</f>
        <v>TB</v>
      </c>
      <c r="U76" s="120" t="s">
        <v>440</v>
      </c>
      <c r="V76" s="130" t="s">
        <v>186</v>
      </c>
      <c r="W76" s="121"/>
      <c r="Y76" s="100"/>
    </row>
    <row r="77" spans="1:25" s="118" customFormat="1" ht="26.25" customHeight="1">
      <c r="A77" s="120">
        <v>70</v>
      </c>
      <c r="B77" s="251">
        <v>2310060176</v>
      </c>
      <c r="C77" s="252" t="s">
        <v>881</v>
      </c>
      <c r="D77" s="253" t="s">
        <v>540</v>
      </c>
      <c r="E77" s="120"/>
      <c r="F77" s="122"/>
      <c r="G77" s="120"/>
      <c r="H77" s="120"/>
      <c r="I77" s="120"/>
      <c r="J77" s="125">
        <v>25</v>
      </c>
      <c r="K77" s="125">
        <v>6</v>
      </c>
      <c r="L77" s="124">
        <v>4</v>
      </c>
      <c r="M77" s="125">
        <v>5</v>
      </c>
      <c r="N77" s="120">
        <v>5</v>
      </c>
      <c r="O77" s="120">
        <v>0</v>
      </c>
      <c r="P77" s="125">
        <v>14</v>
      </c>
      <c r="Q77" s="120">
        <v>0</v>
      </c>
      <c r="R77" s="126">
        <f>IF(V77="Xuất sắc",5,IF(V77="Giỏi",4,IF(V77="Khá",3,IF(V77="TB",1,0))))</f>
        <v>3</v>
      </c>
      <c r="S77" s="129">
        <f>SUM(J77:R77)</f>
        <v>62</v>
      </c>
      <c r="T77" s="128" t="str">
        <f>IF(S77&gt;=90,"Xuất sắc",IF(S77&gt;=80,"Tốt",IF(S77&gt;=70,"Khá",IF(S77&gt;=50,"TB","Yếu"))))</f>
        <v>TB</v>
      </c>
      <c r="U77" s="120" t="s">
        <v>440</v>
      </c>
      <c r="V77" s="130" t="s">
        <v>186</v>
      </c>
      <c r="W77" s="121"/>
      <c r="Y77" s="100"/>
    </row>
    <row r="78" spans="1:25" s="118" customFormat="1" ht="26.25" customHeight="1">
      <c r="A78" s="112">
        <v>71</v>
      </c>
      <c r="B78" s="251">
        <v>2310060177</v>
      </c>
      <c r="C78" s="252" t="s">
        <v>678</v>
      </c>
      <c r="D78" s="253" t="s">
        <v>64</v>
      </c>
      <c r="E78" s="120"/>
      <c r="F78" s="122"/>
      <c r="G78" s="120"/>
      <c r="H78" s="120"/>
      <c r="I78" s="120"/>
      <c r="J78" s="125">
        <v>25</v>
      </c>
      <c r="K78" s="125">
        <v>7</v>
      </c>
      <c r="L78" s="124">
        <v>4</v>
      </c>
      <c r="M78" s="125">
        <v>5</v>
      </c>
      <c r="N78" s="120">
        <v>5</v>
      </c>
      <c r="O78" s="120">
        <v>0</v>
      </c>
      <c r="P78" s="125">
        <v>15</v>
      </c>
      <c r="Q78" s="120">
        <v>0</v>
      </c>
      <c r="R78" s="126">
        <f>IF(V78="Xuất sắc",5,IF(V78="Giỏi",4,IF(V78="Khá",3,IF(V78="TB",1,0))))</f>
        <v>3</v>
      </c>
      <c r="S78" s="129">
        <f>SUM(J78:R78)</f>
        <v>64</v>
      </c>
      <c r="T78" s="128" t="str">
        <f>IF(S78&gt;=90,"Xuất sắc",IF(S78&gt;=80,"Tốt",IF(S78&gt;=70,"Khá",IF(S78&gt;=50,"TB","Yếu"))))</f>
        <v>TB</v>
      </c>
      <c r="U78" s="120" t="s">
        <v>446</v>
      </c>
      <c r="V78" s="130" t="s">
        <v>186</v>
      </c>
      <c r="W78" s="121"/>
      <c r="Y78" s="100"/>
    </row>
    <row r="79" spans="1:25" s="100" customFormat="1" ht="26.25" customHeight="1">
      <c r="A79" s="120">
        <v>72</v>
      </c>
      <c r="B79" s="251">
        <v>2310060178</v>
      </c>
      <c r="C79" s="252" t="s">
        <v>882</v>
      </c>
      <c r="D79" s="253" t="s">
        <v>271</v>
      </c>
      <c r="E79" s="112"/>
      <c r="F79" s="119"/>
      <c r="G79" s="112"/>
      <c r="H79" s="112"/>
      <c r="I79" s="112"/>
      <c r="J79" s="124">
        <v>25</v>
      </c>
      <c r="K79" s="124">
        <v>6</v>
      </c>
      <c r="L79" s="124">
        <v>4</v>
      </c>
      <c r="M79" s="124">
        <v>10</v>
      </c>
      <c r="N79" s="112">
        <v>5</v>
      </c>
      <c r="O79" s="112">
        <v>0</v>
      </c>
      <c r="P79" s="124">
        <v>14</v>
      </c>
      <c r="Q79" s="112">
        <v>0</v>
      </c>
      <c r="R79" s="126">
        <f>IF(V79="Xuất sắc",5,IF(V79="Giỏi",4,IF(V79="Khá",3,IF(V79="TB",1,0))))</f>
        <v>1</v>
      </c>
      <c r="S79" s="127">
        <f>SUM(J79:R79)</f>
        <v>65</v>
      </c>
      <c r="T79" s="126" t="str">
        <f>IF(S79&gt;=90,"Xuất sắc",IF(S79&gt;=80,"Tốt",IF(S79&gt;=70,"Khá",IF(S79&gt;=50,"TB","Yếu"))))</f>
        <v>TB</v>
      </c>
      <c r="U79" s="112" t="s">
        <v>382</v>
      </c>
      <c r="V79" s="113" t="s">
        <v>182</v>
      </c>
      <c r="W79" s="114"/>
    </row>
    <row r="80" spans="1:25" s="100" customFormat="1" ht="26.25" customHeight="1">
      <c r="A80" s="112">
        <v>73</v>
      </c>
      <c r="B80" s="251">
        <v>2310060179</v>
      </c>
      <c r="C80" s="252" t="s">
        <v>386</v>
      </c>
      <c r="D80" s="253" t="s">
        <v>271</v>
      </c>
      <c r="E80" s="112"/>
      <c r="F80" s="119"/>
      <c r="G80" s="112"/>
      <c r="H80" s="112"/>
      <c r="I80" s="112"/>
      <c r="J80" s="124"/>
      <c r="K80" s="124"/>
      <c r="L80" s="124"/>
      <c r="M80" s="124"/>
      <c r="N80" s="112"/>
      <c r="O80" s="112"/>
      <c r="P80" s="124"/>
      <c r="Q80" s="112"/>
      <c r="R80" s="126"/>
      <c r="S80" s="127"/>
      <c r="T80" s="126"/>
      <c r="U80" s="112" t="s">
        <v>905</v>
      </c>
      <c r="V80" s="113" t="s">
        <v>189</v>
      </c>
      <c r="W80" s="114"/>
      <c r="X80" s="118"/>
    </row>
    <row r="81" spans="1:25" s="118" customFormat="1" ht="26.25" customHeight="1">
      <c r="A81" s="120">
        <v>74</v>
      </c>
      <c r="B81" s="251">
        <v>2310060180</v>
      </c>
      <c r="C81" s="252" t="s">
        <v>679</v>
      </c>
      <c r="D81" s="253" t="s">
        <v>49</v>
      </c>
      <c r="E81" s="120"/>
      <c r="F81" s="122"/>
      <c r="G81" s="120"/>
      <c r="H81" s="120"/>
      <c r="I81" s="120"/>
      <c r="J81" s="125">
        <v>25</v>
      </c>
      <c r="K81" s="125">
        <v>6</v>
      </c>
      <c r="L81" s="124">
        <v>4</v>
      </c>
      <c r="M81" s="125">
        <v>5</v>
      </c>
      <c r="N81" s="120">
        <v>5</v>
      </c>
      <c r="O81" s="120">
        <v>0</v>
      </c>
      <c r="P81" s="125">
        <v>14</v>
      </c>
      <c r="Q81" s="120">
        <v>0</v>
      </c>
      <c r="R81" s="126">
        <f>IF(V81="Xuất sắc",5,IF(V81="Giỏi",4,IF(V81="Khá",3,IF(V81="TB",1,0))))</f>
        <v>0</v>
      </c>
      <c r="S81" s="129">
        <f>SUM(J81:R81)</f>
        <v>59</v>
      </c>
      <c r="T81" s="128" t="str">
        <f>IF(S81&gt;=90,"Xuất sắc",IF(S81&gt;=80,"Tốt",IF(S81&gt;=70,"Khá",IF(S81&gt;=50,"TB","Yếu"))))</f>
        <v>TB</v>
      </c>
      <c r="U81" s="120" t="s">
        <v>602</v>
      </c>
      <c r="V81" s="130" t="s">
        <v>189</v>
      </c>
      <c r="W81" s="121"/>
      <c r="Y81" s="100"/>
    </row>
    <row r="82" spans="1:25" s="118" customFormat="1" ht="26.25" customHeight="1">
      <c r="A82" s="112">
        <v>75</v>
      </c>
      <c r="B82" s="251">
        <v>2310060181</v>
      </c>
      <c r="C82" s="252" t="s">
        <v>883</v>
      </c>
      <c r="D82" s="253" t="s">
        <v>548</v>
      </c>
      <c r="E82" s="120"/>
      <c r="F82" s="122"/>
      <c r="G82" s="120"/>
      <c r="H82" s="120"/>
      <c r="I82" s="120"/>
      <c r="J82" s="125">
        <v>25</v>
      </c>
      <c r="K82" s="125">
        <v>7</v>
      </c>
      <c r="L82" s="124">
        <v>8</v>
      </c>
      <c r="M82" s="125">
        <v>5</v>
      </c>
      <c r="N82" s="120">
        <v>5</v>
      </c>
      <c r="O82" s="120">
        <v>0</v>
      </c>
      <c r="P82" s="125">
        <v>15</v>
      </c>
      <c r="Q82" s="120">
        <v>0</v>
      </c>
      <c r="R82" s="126">
        <f>IF(V82="Xuất sắc",5,IF(V82="Giỏi",4,IF(V82="Khá",3,IF(V82="TB",1,0))))</f>
        <v>0</v>
      </c>
      <c r="S82" s="129">
        <f>SUM(J82:R82)</f>
        <v>65</v>
      </c>
      <c r="T82" s="128" t="str">
        <f>IF(S82&gt;=90,"Xuất sắc",IF(S82&gt;=80,"Tốt",IF(S82&gt;=70,"Khá",IF(S82&gt;=50,"TB","Yếu"))))</f>
        <v>TB</v>
      </c>
      <c r="U82" s="120" t="s">
        <v>904</v>
      </c>
      <c r="V82" s="130" t="s">
        <v>189</v>
      </c>
      <c r="W82" s="121"/>
      <c r="Y82" s="100"/>
    </row>
    <row r="83" spans="1:25" s="118" customFormat="1" ht="26.25" customHeight="1">
      <c r="A83" s="120">
        <v>76</v>
      </c>
      <c r="B83" s="251">
        <v>2310060182</v>
      </c>
      <c r="C83" s="252" t="s">
        <v>680</v>
      </c>
      <c r="D83" s="253" t="s">
        <v>65</v>
      </c>
      <c r="E83" s="120"/>
      <c r="F83" s="122"/>
      <c r="G83" s="120"/>
      <c r="H83" s="120"/>
      <c r="I83" s="120"/>
      <c r="J83" s="125">
        <v>25</v>
      </c>
      <c r="K83" s="125">
        <v>6</v>
      </c>
      <c r="L83" s="124">
        <v>4</v>
      </c>
      <c r="M83" s="125">
        <v>5</v>
      </c>
      <c r="N83" s="120">
        <v>5</v>
      </c>
      <c r="O83" s="120">
        <v>0</v>
      </c>
      <c r="P83" s="125">
        <v>14</v>
      </c>
      <c r="Q83" s="120">
        <v>0</v>
      </c>
      <c r="R83" s="126">
        <f>IF(V83="Xuất sắc",5,IF(V83="Giỏi",4,IF(V83="Khá",3,IF(V83="TB",1,0))))</f>
        <v>3</v>
      </c>
      <c r="S83" s="129">
        <f>SUM(J83:R83)</f>
        <v>62</v>
      </c>
      <c r="T83" s="128" t="str">
        <f>IF(S83&gt;=90,"Xuất sắc",IF(S83&gt;=80,"Tốt",IF(S83&gt;=70,"Khá",IF(S83&gt;=50,"TB","Yếu"))))</f>
        <v>TB</v>
      </c>
      <c r="U83" s="120" t="s">
        <v>906</v>
      </c>
      <c r="V83" s="130" t="s">
        <v>186</v>
      </c>
      <c r="W83" s="121"/>
      <c r="Y83" s="100"/>
    </row>
    <row r="84" spans="1:25" s="118" customFormat="1" ht="26.25" customHeight="1">
      <c r="A84" s="112">
        <v>77</v>
      </c>
      <c r="B84" s="251">
        <v>2310060183</v>
      </c>
      <c r="C84" s="252" t="s">
        <v>884</v>
      </c>
      <c r="D84" s="253" t="s">
        <v>280</v>
      </c>
      <c r="E84" s="120"/>
      <c r="F84" s="122"/>
      <c r="G84" s="120"/>
      <c r="H84" s="120"/>
      <c r="I84" s="120"/>
      <c r="J84" s="125">
        <v>25</v>
      </c>
      <c r="K84" s="125">
        <v>3</v>
      </c>
      <c r="L84" s="124">
        <v>4</v>
      </c>
      <c r="M84" s="125">
        <v>5</v>
      </c>
      <c r="N84" s="120">
        <v>5</v>
      </c>
      <c r="O84" s="120">
        <v>0</v>
      </c>
      <c r="P84" s="125">
        <v>12</v>
      </c>
      <c r="Q84" s="120">
        <v>0</v>
      </c>
      <c r="R84" s="126">
        <f>IF(V84="Xuất sắc",5,IF(V84="Giỏi",4,IF(V84="Khá",3,IF(V84="TB",1,0))))</f>
        <v>3</v>
      </c>
      <c r="S84" s="129">
        <f>SUM(J84:R84)</f>
        <v>57</v>
      </c>
      <c r="T84" s="128" t="str">
        <f>IF(S84&gt;=90,"Xuất sắc",IF(S84&gt;=80,"Tốt",IF(S84&gt;=70,"Khá",IF(S84&gt;=50,"TB","Yếu"))))</f>
        <v>TB</v>
      </c>
      <c r="U84" s="120" t="s">
        <v>539</v>
      </c>
      <c r="V84" s="130" t="s">
        <v>186</v>
      </c>
      <c r="W84" s="121"/>
      <c r="X84" s="100"/>
      <c r="Y84" s="100"/>
    </row>
    <row r="85" spans="1:25" s="100" customFormat="1" ht="26.25" customHeight="1">
      <c r="A85" s="120">
        <v>78</v>
      </c>
      <c r="B85" s="251">
        <v>2310060184</v>
      </c>
      <c r="C85" s="252" t="s">
        <v>681</v>
      </c>
      <c r="D85" s="253" t="s">
        <v>184</v>
      </c>
      <c r="E85" s="112"/>
      <c r="F85" s="119"/>
      <c r="G85" s="112"/>
      <c r="H85" s="112"/>
      <c r="I85" s="112"/>
      <c r="J85" s="124">
        <v>25</v>
      </c>
      <c r="K85" s="124">
        <v>5</v>
      </c>
      <c r="L85" s="124">
        <v>4</v>
      </c>
      <c r="M85" s="124">
        <v>10</v>
      </c>
      <c r="N85" s="112">
        <v>5</v>
      </c>
      <c r="O85" s="112">
        <v>0</v>
      </c>
      <c r="P85" s="124">
        <v>14</v>
      </c>
      <c r="Q85" s="112">
        <v>0</v>
      </c>
      <c r="R85" s="126">
        <f>IF(V85="Xuất sắc",5,IF(V85="Giỏi",4,IF(V85="Khá",3,IF(V85="TB",1,0))))</f>
        <v>1</v>
      </c>
      <c r="S85" s="127">
        <f>SUM(J85:R85)</f>
        <v>64</v>
      </c>
      <c r="T85" s="126" t="str">
        <f>IF(S85&gt;=90,"Xuất sắc",IF(S85&gt;=80,"Tốt",IF(S85&gt;=70,"Khá",IF(S85&gt;=50,"TB","Yếu"))))</f>
        <v>TB</v>
      </c>
      <c r="U85" s="112" t="s">
        <v>466</v>
      </c>
      <c r="V85" s="113" t="s">
        <v>182</v>
      </c>
      <c r="W85" s="114"/>
      <c r="X85" s="118"/>
    </row>
    <row r="86" spans="1:25" s="118" customFormat="1" ht="26.25" customHeight="1">
      <c r="A86" s="112">
        <v>79</v>
      </c>
      <c r="B86" s="251">
        <v>2310060185</v>
      </c>
      <c r="C86" s="252" t="s">
        <v>682</v>
      </c>
      <c r="D86" s="253" t="s">
        <v>556</v>
      </c>
      <c r="E86" s="120"/>
      <c r="F86" s="122"/>
      <c r="G86" s="120"/>
      <c r="H86" s="120"/>
      <c r="I86" s="120"/>
      <c r="J86" s="125">
        <v>25</v>
      </c>
      <c r="K86" s="125">
        <v>4</v>
      </c>
      <c r="L86" s="124">
        <v>4</v>
      </c>
      <c r="M86" s="125">
        <v>5</v>
      </c>
      <c r="N86" s="120">
        <v>5</v>
      </c>
      <c r="O86" s="120">
        <v>0</v>
      </c>
      <c r="P86" s="125">
        <v>12</v>
      </c>
      <c r="Q86" s="120">
        <v>0</v>
      </c>
      <c r="R86" s="126">
        <f>IF(V86="Xuất sắc",5,IF(V86="Giỏi",4,IF(V86="Khá",3,IF(V86="TB",1,0))))</f>
        <v>0</v>
      </c>
      <c r="S86" s="129">
        <f>SUM(J86:R86)</f>
        <v>55</v>
      </c>
      <c r="T86" s="128" t="str">
        <f>IF(S86&gt;=90,"Xuất sắc",IF(S86&gt;=80,"Tốt",IF(S86&gt;=70,"Khá",IF(S86&gt;=50,"TB","Yếu"))))</f>
        <v>TB</v>
      </c>
      <c r="U86" s="120" t="s">
        <v>472</v>
      </c>
      <c r="V86" s="130" t="s">
        <v>189</v>
      </c>
      <c r="W86" s="121"/>
      <c r="X86" s="100"/>
      <c r="Y86" s="100"/>
    </row>
    <row r="87" spans="1:25" s="100" customFormat="1" ht="26.25" customHeight="1">
      <c r="A87" s="120">
        <v>80</v>
      </c>
      <c r="B87" s="251">
        <v>2310060186</v>
      </c>
      <c r="C87" s="252" t="s">
        <v>885</v>
      </c>
      <c r="D87" s="253" t="s">
        <v>66</v>
      </c>
      <c r="E87" s="112"/>
      <c r="F87" s="119"/>
      <c r="G87" s="112"/>
      <c r="H87" s="112"/>
      <c r="I87" s="112"/>
      <c r="J87" s="124">
        <v>25</v>
      </c>
      <c r="K87" s="124">
        <v>7</v>
      </c>
      <c r="L87" s="124">
        <v>4</v>
      </c>
      <c r="M87" s="124">
        <v>10</v>
      </c>
      <c r="N87" s="112">
        <v>5</v>
      </c>
      <c r="O87" s="112">
        <v>0</v>
      </c>
      <c r="P87" s="124">
        <v>15</v>
      </c>
      <c r="Q87" s="112">
        <v>0</v>
      </c>
      <c r="R87" s="126">
        <f>IF(V87="Xuất sắc",5,IF(V87="Giỏi",4,IF(V87="Khá",3,IF(V87="TB",1,0))))</f>
        <v>1</v>
      </c>
      <c r="S87" s="127">
        <f>SUM(J87:R87)</f>
        <v>67</v>
      </c>
      <c r="T87" s="126" t="str">
        <f>IF(S87&gt;=90,"Xuất sắc",IF(S87&gt;=80,"Tốt",IF(S87&gt;=70,"Khá",IF(S87&gt;=50,"TB","Yếu"))))</f>
        <v>TB</v>
      </c>
      <c r="U87" s="112" t="s">
        <v>510</v>
      </c>
      <c r="V87" s="113" t="s">
        <v>182</v>
      </c>
      <c r="W87" s="114"/>
      <c r="X87" s="118"/>
    </row>
    <row r="88" spans="1:25" s="118" customFormat="1" ht="26.25" customHeight="1">
      <c r="A88" s="112">
        <v>81</v>
      </c>
      <c r="B88" s="251">
        <v>2310060187</v>
      </c>
      <c r="C88" s="252" t="s">
        <v>683</v>
      </c>
      <c r="D88" s="253" t="s">
        <v>288</v>
      </c>
      <c r="E88" s="120"/>
      <c r="F88" s="122"/>
      <c r="G88" s="120"/>
      <c r="H88" s="120"/>
      <c r="I88" s="120"/>
      <c r="J88" s="125">
        <v>25</v>
      </c>
      <c r="K88" s="125">
        <v>3</v>
      </c>
      <c r="L88" s="124">
        <v>8</v>
      </c>
      <c r="M88" s="125">
        <v>5</v>
      </c>
      <c r="N88" s="120">
        <v>5</v>
      </c>
      <c r="O88" s="120">
        <v>0</v>
      </c>
      <c r="P88" s="125">
        <v>11</v>
      </c>
      <c r="Q88" s="120">
        <v>0</v>
      </c>
      <c r="R88" s="126">
        <f>IF(V88="Xuất sắc",5,IF(V88="Giỏi",4,IF(V88="Khá",3,IF(V88="TB",1,0))))</f>
        <v>0</v>
      </c>
      <c r="S88" s="129">
        <f>SUM(J88:R88)</f>
        <v>57</v>
      </c>
      <c r="T88" s="128" t="str">
        <f>IF(S88&gt;=90,"Xuất sắc",IF(S88&gt;=80,"Tốt",IF(S88&gt;=70,"Khá",IF(S88&gt;=50,"TB","Yếu"))))</f>
        <v>TB</v>
      </c>
      <c r="U88" s="120" t="s">
        <v>385</v>
      </c>
      <c r="V88" s="130" t="s">
        <v>189</v>
      </c>
      <c r="W88" s="121"/>
      <c r="X88" s="100"/>
      <c r="Y88" s="100"/>
    </row>
    <row r="89" spans="1:25" s="100" customFormat="1" ht="26.25" customHeight="1">
      <c r="A89" s="120">
        <v>82</v>
      </c>
      <c r="B89" s="251">
        <v>2310060188</v>
      </c>
      <c r="C89" s="252" t="s">
        <v>684</v>
      </c>
      <c r="D89" s="253" t="s">
        <v>559</v>
      </c>
      <c r="E89" s="112"/>
      <c r="F89" s="119"/>
      <c r="G89" s="112"/>
      <c r="H89" s="112"/>
      <c r="I89" s="112"/>
      <c r="J89" s="124">
        <v>25</v>
      </c>
      <c r="K89" s="124">
        <v>6</v>
      </c>
      <c r="L89" s="124">
        <v>4</v>
      </c>
      <c r="M89" s="124">
        <v>10</v>
      </c>
      <c r="N89" s="112">
        <v>5</v>
      </c>
      <c r="O89" s="112">
        <v>0</v>
      </c>
      <c r="P89" s="124">
        <v>14</v>
      </c>
      <c r="Q89" s="112">
        <v>0</v>
      </c>
      <c r="R89" s="126">
        <f>IF(V89="Xuất sắc",5,IF(V89="Giỏi",4,IF(V89="Khá",3,IF(V89="TB",1,0))))</f>
        <v>0</v>
      </c>
      <c r="S89" s="127">
        <f>SUM(J89:R89)</f>
        <v>64</v>
      </c>
      <c r="T89" s="126" t="str">
        <f>IF(S89&gt;=90,"Xuất sắc",IF(S89&gt;=80,"Tốt",IF(S89&gt;=70,"Khá",IF(S89&gt;=50,"TB","Yếu"))))</f>
        <v>TB</v>
      </c>
      <c r="U89" s="112" t="s">
        <v>576</v>
      </c>
      <c r="V89" s="113" t="s">
        <v>189</v>
      </c>
      <c r="W89" s="114"/>
    </row>
    <row r="90" spans="1:25" s="100" customFormat="1" ht="26.25" customHeight="1">
      <c r="A90" s="112">
        <v>83</v>
      </c>
      <c r="B90" s="251">
        <v>2310060189</v>
      </c>
      <c r="C90" s="252" t="s">
        <v>591</v>
      </c>
      <c r="D90" s="253" t="s">
        <v>559</v>
      </c>
      <c r="E90" s="112"/>
      <c r="F90" s="119"/>
      <c r="G90" s="112"/>
      <c r="H90" s="112"/>
      <c r="I90" s="112"/>
      <c r="J90" s="124">
        <v>25</v>
      </c>
      <c r="K90" s="124">
        <v>5</v>
      </c>
      <c r="L90" s="124">
        <v>4</v>
      </c>
      <c r="M90" s="124">
        <v>10</v>
      </c>
      <c r="N90" s="112">
        <v>5</v>
      </c>
      <c r="O90" s="112">
        <v>0</v>
      </c>
      <c r="P90" s="124">
        <v>13</v>
      </c>
      <c r="Q90" s="112">
        <v>0</v>
      </c>
      <c r="R90" s="126">
        <f>IF(V90="Xuất sắc",5,IF(V90="Giỏi",4,IF(V90="Khá",3,IF(V90="TB",1,0))))</f>
        <v>3</v>
      </c>
      <c r="S90" s="127">
        <f>SUM(J90:R90)</f>
        <v>65</v>
      </c>
      <c r="T90" s="126" t="str">
        <f>IF(S90&gt;=90,"Xuất sắc",IF(S90&gt;=80,"Tốt",IF(S90&gt;=70,"Khá",IF(S90&gt;=50,"TB","Yếu"))))</f>
        <v>TB</v>
      </c>
      <c r="U90" s="112" t="s">
        <v>443</v>
      </c>
      <c r="V90" s="113" t="s">
        <v>186</v>
      </c>
      <c r="W90" s="114"/>
      <c r="X90" s="118"/>
    </row>
    <row r="91" spans="1:25" s="118" customFormat="1" ht="26.25" customHeight="1">
      <c r="A91" s="120">
        <v>84</v>
      </c>
      <c r="B91" s="251">
        <v>2310060190</v>
      </c>
      <c r="C91" s="252" t="s">
        <v>587</v>
      </c>
      <c r="D91" s="253" t="s">
        <v>430</v>
      </c>
      <c r="E91" s="120"/>
      <c r="F91" s="122"/>
      <c r="G91" s="120"/>
      <c r="H91" s="120"/>
      <c r="I91" s="120"/>
      <c r="J91" s="125">
        <v>25</v>
      </c>
      <c r="K91" s="125">
        <v>7</v>
      </c>
      <c r="L91" s="124">
        <v>4</v>
      </c>
      <c r="M91" s="125">
        <v>10</v>
      </c>
      <c r="N91" s="120">
        <v>5</v>
      </c>
      <c r="O91" s="120">
        <v>0</v>
      </c>
      <c r="P91" s="125">
        <v>15</v>
      </c>
      <c r="Q91" s="120">
        <v>0</v>
      </c>
      <c r="R91" s="126">
        <f>IF(V91="Xuất sắc",5,IF(V91="Giỏi",4,IF(V91="Khá",3,IF(V91="TB",1,0))))</f>
        <v>3</v>
      </c>
      <c r="S91" s="129">
        <f>SUM(J91:R91)</f>
        <v>69</v>
      </c>
      <c r="T91" s="128" t="str">
        <f>IF(S91&gt;=90,"Xuất sắc",IF(S91&gt;=80,"Tốt",IF(S91&gt;=70,"Khá",IF(S91&gt;=50,"TB","Yếu"))))</f>
        <v>TB</v>
      </c>
      <c r="U91" s="120" t="s">
        <v>551</v>
      </c>
      <c r="V91" s="130" t="s">
        <v>186</v>
      </c>
      <c r="W91" s="121"/>
      <c r="Y91" s="100"/>
    </row>
    <row r="92" spans="1:25" s="118" customFormat="1" ht="26.25" customHeight="1">
      <c r="A92" s="112">
        <v>85</v>
      </c>
      <c r="B92" s="251">
        <v>2310060191</v>
      </c>
      <c r="C92" s="252" t="s">
        <v>685</v>
      </c>
      <c r="D92" s="253" t="s">
        <v>430</v>
      </c>
      <c r="E92" s="120"/>
      <c r="F92" s="122"/>
      <c r="G92" s="120"/>
      <c r="H92" s="120"/>
      <c r="I92" s="120"/>
      <c r="J92" s="125">
        <v>25</v>
      </c>
      <c r="K92" s="125">
        <v>6</v>
      </c>
      <c r="L92" s="124">
        <v>4</v>
      </c>
      <c r="M92" s="125">
        <v>10</v>
      </c>
      <c r="N92" s="120">
        <v>5</v>
      </c>
      <c r="O92" s="120">
        <v>0</v>
      </c>
      <c r="P92" s="125">
        <v>14</v>
      </c>
      <c r="Q92" s="120">
        <v>0</v>
      </c>
      <c r="R92" s="126">
        <f>IF(V92="Xuất sắc",5,IF(V92="Giỏi",4,IF(V92="Khá",3,IF(V92="TB",1,0))))</f>
        <v>0</v>
      </c>
      <c r="S92" s="129">
        <f>SUM(J92:R92)</f>
        <v>64</v>
      </c>
      <c r="T92" s="128" t="str">
        <f>IF(S92&gt;=90,"Xuất sắc",IF(S92&gt;=80,"Tốt",IF(S92&gt;=70,"Khá",IF(S92&gt;=50,"TB","Yếu"))))</f>
        <v>TB</v>
      </c>
      <c r="U92" s="120" t="s">
        <v>460</v>
      </c>
      <c r="V92" s="130" t="s">
        <v>189</v>
      </c>
      <c r="W92" s="121"/>
      <c r="Y92" s="100"/>
    </row>
    <row r="93" spans="1:25" s="118" customFormat="1" ht="26.25" customHeight="1">
      <c r="A93" s="120">
        <v>86</v>
      </c>
      <c r="B93" s="251">
        <v>2310060192</v>
      </c>
      <c r="C93" s="252" t="s">
        <v>886</v>
      </c>
      <c r="D93" s="253" t="s">
        <v>51</v>
      </c>
      <c r="E93" s="120"/>
      <c r="F93" s="122"/>
      <c r="G93" s="120"/>
      <c r="H93" s="120"/>
      <c r="I93" s="120"/>
      <c r="J93" s="125"/>
      <c r="K93" s="125"/>
      <c r="L93" s="124"/>
      <c r="M93" s="125"/>
      <c r="N93" s="120"/>
      <c r="O93" s="120"/>
      <c r="P93" s="125"/>
      <c r="Q93" s="120"/>
      <c r="R93" s="126"/>
      <c r="S93" s="129"/>
      <c r="T93" s="128"/>
      <c r="U93" s="120" t="s">
        <v>376</v>
      </c>
      <c r="V93" s="130" t="s">
        <v>189</v>
      </c>
      <c r="W93" s="121"/>
      <c r="X93" s="100"/>
      <c r="Y93" s="100"/>
    </row>
    <row r="94" spans="1:25" s="100" customFormat="1" ht="26.25" customHeight="1">
      <c r="A94" s="112">
        <v>87</v>
      </c>
      <c r="B94" s="251">
        <v>2310060193</v>
      </c>
      <c r="C94" s="252" t="s">
        <v>686</v>
      </c>
      <c r="D94" s="253" t="s">
        <v>51</v>
      </c>
      <c r="E94" s="112"/>
      <c r="F94" s="119"/>
      <c r="G94" s="112"/>
      <c r="H94" s="112"/>
      <c r="I94" s="112"/>
      <c r="J94" s="124">
        <v>25</v>
      </c>
      <c r="K94" s="124">
        <v>7</v>
      </c>
      <c r="L94" s="124">
        <v>4</v>
      </c>
      <c r="M94" s="124">
        <v>10</v>
      </c>
      <c r="N94" s="112">
        <v>5</v>
      </c>
      <c r="O94" s="112">
        <v>0</v>
      </c>
      <c r="P94" s="124">
        <v>15</v>
      </c>
      <c r="Q94" s="112">
        <v>0</v>
      </c>
      <c r="R94" s="126">
        <f>IF(V94="Xuất sắc",5,IF(V94="Giỏi",4,IF(V94="Khá",3,IF(V94="TB",1,0))))</f>
        <v>0</v>
      </c>
      <c r="S94" s="127">
        <f>SUM(J94:R94)</f>
        <v>66</v>
      </c>
      <c r="T94" s="126" t="str">
        <f>IF(S94&gt;=90,"Xuất sắc",IF(S94&gt;=80,"Tốt",IF(S94&gt;=70,"Khá",IF(S94&gt;=50,"TB","Yếu"))))</f>
        <v>TB</v>
      </c>
      <c r="U94" s="112" t="s">
        <v>377</v>
      </c>
      <c r="V94" s="113" t="s">
        <v>189</v>
      </c>
      <c r="W94" s="114"/>
      <c r="X94" s="118"/>
    </row>
    <row r="95" spans="1:25" s="118" customFormat="1" ht="26.25" customHeight="1">
      <c r="A95" s="120">
        <v>88</v>
      </c>
      <c r="B95" s="251">
        <v>2310060194</v>
      </c>
      <c r="C95" s="252" t="s">
        <v>605</v>
      </c>
      <c r="D95" s="253" t="s">
        <v>40</v>
      </c>
      <c r="E95" s="120"/>
      <c r="F95" s="122"/>
      <c r="G95" s="120"/>
      <c r="H95" s="120"/>
      <c r="I95" s="120"/>
      <c r="J95" s="125">
        <v>25</v>
      </c>
      <c r="K95" s="125">
        <v>7</v>
      </c>
      <c r="L95" s="124">
        <v>4</v>
      </c>
      <c r="M95" s="125">
        <v>5</v>
      </c>
      <c r="N95" s="120">
        <v>5</v>
      </c>
      <c r="O95" s="120">
        <v>0</v>
      </c>
      <c r="P95" s="125">
        <v>15</v>
      </c>
      <c r="Q95" s="120">
        <v>0</v>
      </c>
      <c r="R95" s="126">
        <f>IF(V95="Xuất sắc",5,IF(V95="Giỏi",4,IF(V95="Khá",3,IF(V95="TB",1,0))))</f>
        <v>1</v>
      </c>
      <c r="S95" s="129">
        <f>SUM(J95:R95)</f>
        <v>62</v>
      </c>
      <c r="T95" s="128" t="str">
        <f>IF(S95&gt;=90,"Xuất sắc",IF(S95&gt;=80,"Tốt",IF(S95&gt;=70,"Khá",IF(S95&gt;=50,"TB","Yếu"))))</f>
        <v>TB</v>
      </c>
      <c r="U95" s="120" t="s">
        <v>456</v>
      </c>
      <c r="V95" s="130" t="s">
        <v>182</v>
      </c>
      <c r="W95" s="121"/>
      <c r="X95" s="100"/>
      <c r="Y95" s="100"/>
    </row>
    <row r="96" spans="1:25" s="100" customFormat="1" ht="26.25" customHeight="1">
      <c r="A96" s="112">
        <v>89</v>
      </c>
      <c r="B96" s="251">
        <v>2310060195</v>
      </c>
      <c r="C96" s="252" t="s">
        <v>687</v>
      </c>
      <c r="D96" s="253" t="s">
        <v>40</v>
      </c>
      <c r="E96" s="112"/>
      <c r="F96" s="119"/>
      <c r="G96" s="112"/>
      <c r="H96" s="112"/>
      <c r="I96" s="112"/>
      <c r="J96" s="124">
        <v>25</v>
      </c>
      <c r="K96" s="124">
        <v>2</v>
      </c>
      <c r="L96" s="124">
        <v>4</v>
      </c>
      <c r="M96" s="124">
        <v>10</v>
      </c>
      <c r="N96" s="112">
        <v>5</v>
      </c>
      <c r="O96" s="112">
        <v>0</v>
      </c>
      <c r="P96" s="124">
        <v>10</v>
      </c>
      <c r="Q96" s="112">
        <v>0</v>
      </c>
      <c r="R96" s="126">
        <f>IF(V96="Xuất sắc",5,IF(V96="Giỏi",4,IF(V96="Khá",3,IF(V96="TB",1,0))))</f>
        <v>1</v>
      </c>
      <c r="S96" s="127">
        <f>SUM(J96:R96)</f>
        <v>57</v>
      </c>
      <c r="T96" s="126" t="str">
        <f>IF(S96&gt;=90,"Xuất sắc",IF(S96&gt;=80,"Tốt",IF(S96&gt;=70,"Khá",IF(S96&gt;=50,"TB","Yếu"))))</f>
        <v>TB</v>
      </c>
      <c r="U96" s="112" t="s">
        <v>205</v>
      </c>
      <c r="V96" s="113" t="s">
        <v>182</v>
      </c>
      <c r="W96" s="114"/>
    </row>
    <row r="97" spans="1:25" s="100" customFormat="1" ht="26.25" customHeight="1">
      <c r="A97" s="120">
        <v>90</v>
      </c>
      <c r="B97" s="251">
        <v>2310060196</v>
      </c>
      <c r="C97" s="252" t="s">
        <v>688</v>
      </c>
      <c r="D97" s="253" t="s">
        <v>40</v>
      </c>
      <c r="E97" s="112"/>
      <c r="F97" s="119"/>
      <c r="G97" s="112"/>
      <c r="H97" s="112"/>
      <c r="I97" s="112"/>
      <c r="J97" s="124">
        <v>25</v>
      </c>
      <c r="K97" s="124">
        <v>6</v>
      </c>
      <c r="L97" s="124">
        <v>4</v>
      </c>
      <c r="M97" s="124">
        <v>10</v>
      </c>
      <c r="N97" s="112">
        <v>5</v>
      </c>
      <c r="O97" s="112">
        <v>0</v>
      </c>
      <c r="P97" s="124">
        <v>14</v>
      </c>
      <c r="Q97" s="112">
        <v>0</v>
      </c>
      <c r="R97" s="126">
        <f>IF(V97="Xuất sắc",5,IF(V97="Giỏi",4,IF(V97="Khá",3,IF(V97="TB",1,0))))</f>
        <v>1</v>
      </c>
      <c r="S97" s="127">
        <f>SUM(J97:R97)</f>
        <v>65</v>
      </c>
      <c r="T97" s="126" t="str">
        <f>IF(S97&gt;=90,"Xuất sắc",IF(S97&gt;=80,"Tốt",IF(S97&gt;=70,"Khá",IF(S97&gt;=50,"TB","Yếu"))))</f>
        <v>TB</v>
      </c>
      <c r="U97" s="112" t="s">
        <v>202</v>
      </c>
      <c r="V97" s="113" t="s">
        <v>182</v>
      </c>
      <c r="W97" s="114"/>
    </row>
    <row r="98" spans="1:25" s="100" customFormat="1" ht="26.25" customHeight="1">
      <c r="A98" s="112">
        <v>91</v>
      </c>
      <c r="B98" s="251">
        <v>2310060197</v>
      </c>
      <c r="C98" s="252" t="s">
        <v>689</v>
      </c>
      <c r="D98" s="253" t="s">
        <v>52</v>
      </c>
      <c r="E98" s="112"/>
      <c r="F98" s="119"/>
      <c r="G98" s="112"/>
      <c r="H98" s="112"/>
      <c r="I98" s="112"/>
      <c r="J98" s="124">
        <v>25</v>
      </c>
      <c r="K98" s="124">
        <v>6</v>
      </c>
      <c r="L98" s="124">
        <v>4</v>
      </c>
      <c r="M98" s="124">
        <v>10</v>
      </c>
      <c r="N98" s="112">
        <v>5</v>
      </c>
      <c r="O98" s="112">
        <v>0</v>
      </c>
      <c r="P98" s="124">
        <v>14</v>
      </c>
      <c r="Q98" s="112">
        <v>0</v>
      </c>
      <c r="R98" s="126">
        <f>IF(V98="Xuất sắc",5,IF(V98="Giỏi",4,IF(V98="Khá",3,IF(V98="TB",1,0))))</f>
        <v>1</v>
      </c>
      <c r="S98" s="127">
        <f>SUM(J98:R98)</f>
        <v>65</v>
      </c>
      <c r="T98" s="126" t="str">
        <f>IF(S98&gt;=90,"Xuất sắc",IF(S98&gt;=80,"Tốt",IF(S98&gt;=70,"Khá",IF(S98&gt;=50,"TB","Yếu"))))</f>
        <v>TB</v>
      </c>
      <c r="U98" s="112" t="s">
        <v>438</v>
      </c>
      <c r="V98" s="113" t="s">
        <v>182</v>
      </c>
      <c r="W98" s="114"/>
    </row>
    <row r="99" spans="1:25" s="100" customFormat="1" ht="26.25" customHeight="1">
      <c r="A99" s="120">
        <v>92</v>
      </c>
      <c r="B99" s="251">
        <v>2310060198</v>
      </c>
      <c r="C99" s="252" t="s">
        <v>690</v>
      </c>
      <c r="D99" s="253" t="s">
        <v>306</v>
      </c>
      <c r="E99" s="112"/>
      <c r="F99" s="119"/>
      <c r="G99" s="112"/>
      <c r="H99" s="112"/>
      <c r="I99" s="112"/>
      <c r="J99" s="124">
        <v>25</v>
      </c>
      <c r="K99" s="124">
        <v>7</v>
      </c>
      <c r="L99" s="124">
        <v>4</v>
      </c>
      <c r="M99" s="124">
        <v>10</v>
      </c>
      <c r="N99" s="112">
        <v>5</v>
      </c>
      <c r="O99" s="112">
        <v>0</v>
      </c>
      <c r="P99" s="124">
        <v>15</v>
      </c>
      <c r="Q99" s="112">
        <v>0</v>
      </c>
      <c r="R99" s="126">
        <f>IF(V99="Xuất sắc",5,IF(V99="Giỏi",4,IF(V99="Khá",3,IF(V99="TB",1,0))))</f>
        <v>4</v>
      </c>
      <c r="S99" s="127">
        <f>SUM(J99:R99)</f>
        <v>70</v>
      </c>
      <c r="T99" s="126" t="str">
        <f>IF(S99&gt;=90,"Xuất sắc",IF(S99&gt;=80,"Tốt",IF(S99&gt;=70,"Khá",IF(S99&gt;=50,"TB","Yếu"))))</f>
        <v>Khá</v>
      </c>
      <c r="U99" s="112" t="s">
        <v>323</v>
      </c>
      <c r="V99" s="113" t="s">
        <v>273</v>
      </c>
      <c r="W99" s="114"/>
    </row>
    <row r="100" spans="1:25" s="100" customFormat="1" ht="26.25" customHeight="1">
      <c r="A100" s="112">
        <v>93</v>
      </c>
      <c r="B100" s="251">
        <v>2310060199</v>
      </c>
      <c r="C100" s="252" t="s">
        <v>67</v>
      </c>
      <c r="D100" s="253" t="s">
        <v>691</v>
      </c>
      <c r="E100" s="112"/>
      <c r="F100" s="119"/>
      <c r="G100" s="112"/>
      <c r="H100" s="112"/>
      <c r="I100" s="112"/>
      <c r="J100" s="124">
        <v>25</v>
      </c>
      <c r="K100" s="124">
        <v>7</v>
      </c>
      <c r="L100" s="124">
        <v>8</v>
      </c>
      <c r="M100" s="124">
        <v>10</v>
      </c>
      <c r="N100" s="112">
        <v>5</v>
      </c>
      <c r="O100" s="112">
        <v>0</v>
      </c>
      <c r="P100" s="124">
        <v>15</v>
      </c>
      <c r="Q100" s="112">
        <v>0</v>
      </c>
      <c r="R100" s="126">
        <f>IF(V100="Xuất sắc",5,IF(V100="Giỏi",4,IF(V100="Khá",3,IF(V100="TB",1,0))))</f>
        <v>0</v>
      </c>
      <c r="S100" s="127">
        <f>SUM(J100:R100)</f>
        <v>70</v>
      </c>
      <c r="T100" s="126" t="str">
        <f>IF(S100&gt;=90,"Xuất sắc",IF(S100&gt;=80,"Tốt",IF(S100&gt;=70,"Khá",IF(S100&gt;=50,"TB","Yếu"))))</f>
        <v>Khá</v>
      </c>
      <c r="U100" s="112" t="s">
        <v>907</v>
      </c>
      <c r="V100" s="113" t="s">
        <v>189</v>
      </c>
      <c r="W100" s="114"/>
      <c r="X100" s="118"/>
    </row>
    <row r="101" spans="1:25" s="118" customFormat="1" ht="26.25" customHeight="1">
      <c r="A101" s="120">
        <v>94</v>
      </c>
      <c r="B101" s="251">
        <v>2310060200</v>
      </c>
      <c r="C101" s="252" t="s">
        <v>692</v>
      </c>
      <c r="D101" s="253" t="s">
        <v>53</v>
      </c>
      <c r="E101" s="120"/>
      <c r="F101" s="122"/>
      <c r="G101" s="120"/>
      <c r="H101" s="120"/>
      <c r="I101" s="120"/>
      <c r="J101" s="125">
        <v>25</v>
      </c>
      <c r="K101" s="125">
        <v>7</v>
      </c>
      <c r="L101" s="124">
        <v>4</v>
      </c>
      <c r="M101" s="125">
        <v>5</v>
      </c>
      <c r="N101" s="120">
        <v>5</v>
      </c>
      <c r="O101" s="120">
        <v>0</v>
      </c>
      <c r="P101" s="125">
        <v>15</v>
      </c>
      <c r="Q101" s="120">
        <v>0</v>
      </c>
      <c r="R101" s="126">
        <f>IF(V101="Xuất sắc",5,IF(V101="Giỏi",4,IF(V101="Khá",3,IF(V101="TB",1,0))))</f>
        <v>0</v>
      </c>
      <c r="S101" s="129">
        <f>SUM(J101:R101)</f>
        <v>61</v>
      </c>
      <c r="T101" s="128" t="str">
        <f>IF(S101&gt;=90,"Xuất sắc",IF(S101&gt;=80,"Tốt",IF(S101&gt;=70,"Khá",IF(S101&gt;=50,"TB","Yếu"))))</f>
        <v>TB</v>
      </c>
      <c r="U101" s="120" t="s">
        <v>528</v>
      </c>
      <c r="V101" s="130" t="s">
        <v>189</v>
      </c>
      <c r="W101" s="121"/>
      <c r="Y101" s="100"/>
    </row>
    <row r="102" spans="1:25" s="118" customFormat="1" ht="26.25" customHeight="1">
      <c r="A102" s="112">
        <v>95</v>
      </c>
      <c r="B102" s="251">
        <v>2310060201</v>
      </c>
      <c r="C102" s="252" t="s">
        <v>583</v>
      </c>
      <c r="D102" s="253" t="s">
        <v>53</v>
      </c>
      <c r="E102" s="120"/>
      <c r="F102" s="122"/>
      <c r="G102" s="120"/>
      <c r="H102" s="120"/>
      <c r="I102" s="120"/>
      <c r="J102" s="125">
        <v>25</v>
      </c>
      <c r="K102" s="125">
        <v>7</v>
      </c>
      <c r="L102" s="124">
        <v>4</v>
      </c>
      <c r="M102" s="125">
        <v>5</v>
      </c>
      <c r="N102" s="120">
        <v>5</v>
      </c>
      <c r="O102" s="120">
        <v>0</v>
      </c>
      <c r="P102" s="125">
        <v>15</v>
      </c>
      <c r="Q102" s="120">
        <v>0</v>
      </c>
      <c r="R102" s="126">
        <f>IF(V102="Xuất sắc",5,IF(V102="Giỏi",4,IF(V102="Khá",3,IF(V102="TB",1,0))))</f>
        <v>1</v>
      </c>
      <c r="S102" s="129">
        <f>SUM(J102:R102)</f>
        <v>62</v>
      </c>
      <c r="T102" s="128" t="str">
        <f>IF(S102&gt;=90,"Xuất sắc",IF(S102&gt;=80,"Tốt",IF(S102&gt;=70,"Khá",IF(S102&gt;=50,"TB","Yếu"))))</f>
        <v>TB</v>
      </c>
      <c r="U102" s="120" t="s">
        <v>482</v>
      </c>
      <c r="V102" s="130" t="s">
        <v>182</v>
      </c>
      <c r="W102" s="121"/>
      <c r="Y102" s="100"/>
    </row>
    <row r="103" spans="1:25" s="118" customFormat="1" ht="26.25" customHeight="1">
      <c r="A103" s="120">
        <v>96</v>
      </c>
      <c r="B103" s="251">
        <v>2310060202</v>
      </c>
      <c r="C103" s="252" t="s">
        <v>693</v>
      </c>
      <c r="D103" s="253" t="s">
        <v>585</v>
      </c>
      <c r="E103" s="120"/>
      <c r="F103" s="122"/>
      <c r="G103" s="120"/>
      <c r="H103" s="120"/>
      <c r="I103" s="120"/>
      <c r="J103" s="125">
        <v>25</v>
      </c>
      <c r="K103" s="125">
        <v>7</v>
      </c>
      <c r="L103" s="124">
        <v>4</v>
      </c>
      <c r="M103" s="125">
        <v>5</v>
      </c>
      <c r="N103" s="120">
        <v>5</v>
      </c>
      <c r="O103" s="120">
        <v>0</v>
      </c>
      <c r="P103" s="125">
        <v>15</v>
      </c>
      <c r="Q103" s="120">
        <v>0</v>
      </c>
      <c r="R103" s="126">
        <f>IF(V103="Xuất sắc",5,IF(V103="Giỏi",4,IF(V103="Khá",3,IF(V103="TB",1,0))))</f>
        <v>4</v>
      </c>
      <c r="S103" s="129">
        <f>SUM(J103:R103)</f>
        <v>65</v>
      </c>
      <c r="T103" s="128" t="str">
        <f>IF(S103&gt;=90,"Xuất sắc",IF(S103&gt;=80,"Tốt",IF(S103&gt;=70,"Khá",IF(S103&gt;=50,"TB","Yếu"))))</f>
        <v>TB</v>
      </c>
      <c r="U103" s="120" t="s">
        <v>458</v>
      </c>
      <c r="V103" s="130" t="s">
        <v>273</v>
      </c>
      <c r="W103" s="121"/>
      <c r="Y103" s="100"/>
    </row>
    <row r="104" spans="1:25" s="118" customFormat="1" ht="26.25" customHeight="1">
      <c r="A104" s="112">
        <v>97</v>
      </c>
      <c r="B104" s="251">
        <v>2310060203</v>
      </c>
      <c r="C104" s="252" t="s">
        <v>111</v>
      </c>
      <c r="D104" s="253" t="s">
        <v>68</v>
      </c>
      <c r="E104" s="120"/>
      <c r="F104" s="122"/>
      <c r="G104" s="120"/>
      <c r="H104" s="120"/>
      <c r="I104" s="120"/>
      <c r="J104" s="125">
        <v>25</v>
      </c>
      <c r="K104" s="125">
        <v>7</v>
      </c>
      <c r="L104" s="124">
        <v>4</v>
      </c>
      <c r="M104" s="125">
        <v>5</v>
      </c>
      <c r="N104" s="120">
        <v>5</v>
      </c>
      <c r="O104" s="120">
        <v>0</v>
      </c>
      <c r="P104" s="125">
        <v>15</v>
      </c>
      <c r="Q104" s="120">
        <v>0</v>
      </c>
      <c r="R104" s="126">
        <f>IF(V104="Xuất sắc",5,IF(V104="Giỏi",4,IF(V104="Khá",3,IF(V104="TB",1,0))))</f>
        <v>1</v>
      </c>
      <c r="S104" s="129">
        <f>SUM(J104:R104)</f>
        <v>62</v>
      </c>
      <c r="T104" s="128" t="str">
        <f>IF(S104&gt;=90,"Xuất sắc",IF(S104&gt;=80,"Tốt",IF(S104&gt;=70,"Khá",IF(S104&gt;=50,"TB","Yếu"))))</f>
        <v>TB</v>
      </c>
      <c r="U104" s="120" t="s">
        <v>609</v>
      </c>
      <c r="V104" s="130" t="s">
        <v>182</v>
      </c>
      <c r="W104" s="121"/>
      <c r="X104" s="100"/>
      <c r="Y104" s="100"/>
    </row>
    <row r="105" spans="1:25" s="100" customFormat="1" ht="26.25" customHeight="1">
      <c r="A105" s="120">
        <v>98</v>
      </c>
      <c r="B105" s="251">
        <v>2310060204</v>
      </c>
      <c r="C105" s="252" t="s">
        <v>887</v>
      </c>
      <c r="D105" s="253" t="s">
        <v>37</v>
      </c>
      <c r="E105" s="112"/>
      <c r="F105" s="119"/>
      <c r="G105" s="112"/>
      <c r="H105" s="112"/>
      <c r="I105" s="112"/>
      <c r="J105" s="124">
        <v>25</v>
      </c>
      <c r="K105" s="124">
        <v>6</v>
      </c>
      <c r="L105" s="124">
        <v>4</v>
      </c>
      <c r="M105" s="124">
        <v>10</v>
      </c>
      <c r="N105" s="112">
        <v>5</v>
      </c>
      <c r="O105" s="112">
        <v>0</v>
      </c>
      <c r="P105" s="124">
        <v>14</v>
      </c>
      <c r="Q105" s="112">
        <v>0</v>
      </c>
      <c r="R105" s="126">
        <f>IF(V105="Xuất sắc",5,IF(V105="Giỏi",4,IF(V105="Khá",3,IF(V105="TB",1,0))))</f>
        <v>4</v>
      </c>
      <c r="S105" s="127">
        <f>SUM(J105:R105)</f>
        <v>68</v>
      </c>
      <c r="T105" s="126" t="str">
        <f>IF(S105&gt;=90,"Xuất sắc",IF(S105&gt;=80,"Tốt",IF(S105&gt;=70,"Khá",IF(S105&gt;=50,"TB","Yếu"))))</f>
        <v>TB</v>
      </c>
      <c r="U105" s="112" t="s">
        <v>484</v>
      </c>
      <c r="V105" s="113" t="s">
        <v>273</v>
      </c>
      <c r="W105" s="114"/>
    </row>
    <row r="106" spans="1:25" s="100" customFormat="1" ht="26.25" customHeight="1">
      <c r="A106" s="112">
        <v>99</v>
      </c>
      <c r="B106" s="251">
        <v>2310060205</v>
      </c>
      <c r="C106" s="252" t="s">
        <v>694</v>
      </c>
      <c r="D106" s="253" t="s">
        <v>695</v>
      </c>
      <c r="E106" s="112"/>
      <c r="F106" s="119"/>
      <c r="G106" s="112"/>
      <c r="H106" s="112"/>
      <c r="I106" s="112"/>
      <c r="J106" s="124">
        <v>25</v>
      </c>
      <c r="K106" s="124">
        <v>7</v>
      </c>
      <c r="L106" s="124">
        <v>4</v>
      </c>
      <c r="M106" s="124">
        <v>10</v>
      </c>
      <c r="N106" s="112">
        <v>5</v>
      </c>
      <c r="O106" s="112">
        <v>0</v>
      </c>
      <c r="P106" s="124">
        <v>15</v>
      </c>
      <c r="Q106" s="112">
        <v>0</v>
      </c>
      <c r="R106" s="126">
        <f>IF(V106="Xuất sắc",5,IF(V106="Giỏi",4,IF(V106="Khá",3,IF(V106="TB",1,0))))</f>
        <v>1</v>
      </c>
      <c r="S106" s="127">
        <f>SUM(J106:R106)</f>
        <v>67</v>
      </c>
      <c r="T106" s="126" t="str">
        <f>IF(S106&gt;=90,"Xuất sắc",IF(S106&gt;=80,"Tốt",IF(S106&gt;=70,"Khá",IF(S106&gt;=50,"TB","Yếu"))))</f>
        <v>TB</v>
      </c>
      <c r="U106" s="112" t="s">
        <v>448</v>
      </c>
      <c r="V106" s="113" t="s">
        <v>182</v>
      </c>
      <c r="W106" s="114"/>
    </row>
    <row r="107" spans="1:25" s="100" customFormat="1" ht="26.25" customHeight="1">
      <c r="A107" s="120">
        <v>100</v>
      </c>
      <c r="B107" s="251">
        <v>2310060206</v>
      </c>
      <c r="C107" s="252" t="s">
        <v>590</v>
      </c>
      <c r="D107" s="253" t="s">
        <v>30</v>
      </c>
      <c r="E107" s="112"/>
      <c r="F107" s="119"/>
      <c r="G107" s="112"/>
      <c r="H107" s="112"/>
      <c r="I107" s="112"/>
      <c r="J107" s="124">
        <v>25</v>
      </c>
      <c r="K107" s="124">
        <v>7</v>
      </c>
      <c r="L107" s="124">
        <v>4</v>
      </c>
      <c r="M107" s="124">
        <v>10</v>
      </c>
      <c r="N107" s="112">
        <v>5</v>
      </c>
      <c r="O107" s="112">
        <v>0</v>
      </c>
      <c r="P107" s="124">
        <v>15</v>
      </c>
      <c r="Q107" s="112">
        <v>0</v>
      </c>
      <c r="R107" s="126">
        <f>IF(V107="Xuất sắc",5,IF(V107="Giỏi",4,IF(V107="Khá",3,IF(V107="TB",1,0))))</f>
        <v>1</v>
      </c>
      <c r="S107" s="127">
        <f>SUM(J107:R107)</f>
        <v>67</v>
      </c>
      <c r="T107" s="126" t="str">
        <f>IF(S107&gt;=90,"Xuất sắc",IF(S107&gt;=80,"Tốt",IF(S107&gt;=70,"Khá",IF(S107&gt;=50,"TB","Yếu"))))</f>
        <v>TB</v>
      </c>
      <c r="U107" s="112" t="s">
        <v>495</v>
      </c>
      <c r="V107" s="113" t="s">
        <v>182</v>
      </c>
      <c r="W107" s="114"/>
    </row>
    <row r="108" spans="1:25" s="100" customFormat="1" ht="26.25" customHeight="1">
      <c r="A108" s="112">
        <v>101</v>
      </c>
      <c r="B108" s="251">
        <v>2310060207</v>
      </c>
      <c r="C108" s="252" t="s">
        <v>696</v>
      </c>
      <c r="D108" s="253" t="s">
        <v>30</v>
      </c>
      <c r="E108" s="112"/>
      <c r="F108" s="119"/>
      <c r="G108" s="112"/>
      <c r="H108" s="112"/>
      <c r="I108" s="112"/>
      <c r="J108" s="124">
        <v>25</v>
      </c>
      <c r="K108" s="124">
        <v>7</v>
      </c>
      <c r="L108" s="124">
        <v>4</v>
      </c>
      <c r="M108" s="124">
        <v>10</v>
      </c>
      <c r="N108" s="112">
        <v>5</v>
      </c>
      <c r="O108" s="112">
        <v>0</v>
      </c>
      <c r="P108" s="124">
        <v>15</v>
      </c>
      <c r="Q108" s="112">
        <v>0</v>
      </c>
      <c r="R108" s="126">
        <f>IF(V108="Xuất sắc",5,IF(V108="Giỏi",4,IF(V108="Khá",3,IF(V108="TB",1,0))))</f>
        <v>4</v>
      </c>
      <c r="S108" s="127">
        <f>SUM(J108:R108)</f>
        <v>70</v>
      </c>
      <c r="T108" s="126" t="str">
        <f>IF(S108&gt;=90,"Xuất sắc",IF(S108&gt;=80,"Tốt",IF(S108&gt;=70,"Khá",IF(S108&gt;=50,"TB","Yếu"))))</f>
        <v>Khá</v>
      </c>
      <c r="U108" s="112" t="s">
        <v>323</v>
      </c>
      <c r="V108" s="113" t="s">
        <v>273</v>
      </c>
      <c r="W108" s="114"/>
      <c r="X108" s="118"/>
    </row>
    <row r="109" spans="1:25" s="118" customFormat="1" ht="26.25" customHeight="1">
      <c r="A109" s="120">
        <v>102</v>
      </c>
      <c r="B109" s="251">
        <v>2310060208</v>
      </c>
      <c r="C109" s="252" t="s">
        <v>697</v>
      </c>
      <c r="D109" s="253" t="s">
        <v>30</v>
      </c>
      <c r="E109" s="120"/>
      <c r="F109" s="122"/>
      <c r="G109" s="120"/>
      <c r="H109" s="120"/>
      <c r="I109" s="120"/>
      <c r="J109" s="125">
        <v>25</v>
      </c>
      <c r="K109" s="125">
        <v>0</v>
      </c>
      <c r="L109" s="124">
        <v>4</v>
      </c>
      <c r="M109" s="125">
        <v>5</v>
      </c>
      <c r="N109" s="120">
        <v>5</v>
      </c>
      <c r="O109" s="120">
        <v>0</v>
      </c>
      <c r="P109" s="125">
        <v>15</v>
      </c>
      <c r="Q109" s="120">
        <v>0</v>
      </c>
      <c r="R109" s="126">
        <f>IF(V109="Xuất sắc",5,IF(V109="Giỏi",4,IF(V109="Khá",3,IF(V109="TB",1,0))))</f>
        <v>0</v>
      </c>
      <c r="S109" s="129">
        <f>SUM(J109:R109)</f>
        <v>54</v>
      </c>
      <c r="T109" s="128" t="str">
        <f>IF(S109&gt;=90,"Xuất sắc",IF(S109&gt;=80,"Tốt",IF(S109&gt;=70,"Khá",IF(S109&gt;=50,"TB","Yếu"))))</f>
        <v>TB</v>
      </c>
      <c r="U109" s="120" t="s">
        <v>528</v>
      </c>
      <c r="V109" s="130" t="s">
        <v>189</v>
      </c>
      <c r="W109" s="121"/>
      <c r="X109" s="100"/>
      <c r="Y109" s="100"/>
    </row>
    <row r="110" spans="1:25" s="100" customFormat="1" ht="26.25" customHeight="1">
      <c r="A110" s="112">
        <v>103</v>
      </c>
      <c r="B110" s="251">
        <v>2310060209</v>
      </c>
      <c r="C110" s="252" t="s">
        <v>888</v>
      </c>
      <c r="D110" s="253" t="s">
        <v>30</v>
      </c>
      <c r="E110" s="112"/>
      <c r="F110" s="119"/>
      <c r="G110" s="112"/>
      <c r="H110" s="112"/>
      <c r="I110" s="112"/>
      <c r="J110" s="124">
        <v>25</v>
      </c>
      <c r="K110" s="124">
        <v>7</v>
      </c>
      <c r="L110" s="124">
        <v>4</v>
      </c>
      <c r="M110" s="124">
        <v>10</v>
      </c>
      <c r="N110" s="112">
        <v>5</v>
      </c>
      <c r="O110" s="112">
        <v>0</v>
      </c>
      <c r="P110" s="124">
        <v>15</v>
      </c>
      <c r="Q110" s="112">
        <v>0</v>
      </c>
      <c r="R110" s="126">
        <f>IF(V110="Xuất sắc",5,IF(V110="Giỏi",4,IF(V110="Khá",3,IF(V110="TB",1,0))))</f>
        <v>3</v>
      </c>
      <c r="S110" s="127">
        <f>SUM(J110:R110)</f>
        <v>69</v>
      </c>
      <c r="T110" s="126" t="str">
        <f>IF(S110&gt;=90,"Xuất sắc",IF(S110&gt;=80,"Tốt",IF(S110&gt;=70,"Khá",IF(S110&gt;=50,"TB","Yếu"))))</f>
        <v>TB</v>
      </c>
      <c r="U110" s="112" t="s">
        <v>443</v>
      </c>
      <c r="V110" s="113" t="s">
        <v>186</v>
      </c>
      <c r="W110" s="114"/>
      <c r="X110" s="118"/>
    </row>
    <row r="111" spans="1:25" s="118" customFormat="1" ht="26.25" customHeight="1">
      <c r="A111" s="120">
        <v>104</v>
      </c>
      <c r="B111" s="251">
        <v>2310060210</v>
      </c>
      <c r="C111" s="252" t="s">
        <v>698</v>
      </c>
      <c r="D111" s="253" t="s">
        <v>30</v>
      </c>
      <c r="E111" s="120"/>
      <c r="F111" s="122"/>
      <c r="G111" s="120"/>
      <c r="H111" s="120"/>
      <c r="I111" s="120"/>
      <c r="J111" s="125">
        <v>25</v>
      </c>
      <c r="K111" s="125">
        <v>7</v>
      </c>
      <c r="L111" s="124">
        <v>4</v>
      </c>
      <c r="M111" s="125">
        <v>5</v>
      </c>
      <c r="N111" s="120">
        <v>5</v>
      </c>
      <c r="O111" s="120">
        <v>0</v>
      </c>
      <c r="P111" s="125">
        <v>15</v>
      </c>
      <c r="Q111" s="120">
        <v>0</v>
      </c>
      <c r="R111" s="126">
        <f>IF(V111="Xuất sắc",5,IF(V111="Giỏi",4,IF(V111="Khá",3,IF(V111="TB",1,0))))</f>
        <v>0</v>
      </c>
      <c r="S111" s="129">
        <f>SUM(J111:R111)</f>
        <v>61</v>
      </c>
      <c r="T111" s="128" t="str">
        <f>IF(S111&gt;=90,"Xuất sắc",IF(S111&gt;=80,"Tốt",IF(S111&gt;=70,"Khá",IF(S111&gt;=50,"TB","Yếu"))))</f>
        <v>TB</v>
      </c>
      <c r="U111" s="120" t="s">
        <v>460</v>
      </c>
      <c r="V111" s="130" t="s">
        <v>189</v>
      </c>
      <c r="W111" s="121"/>
      <c r="X111" s="100"/>
      <c r="Y111" s="100"/>
    </row>
    <row r="112" spans="1:25" s="100" customFormat="1" ht="26.25" customHeight="1">
      <c r="A112" s="112">
        <v>105</v>
      </c>
      <c r="B112" s="251">
        <v>2310060211</v>
      </c>
      <c r="C112" s="252" t="s">
        <v>889</v>
      </c>
      <c r="D112" s="253" t="s">
        <v>699</v>
      </c>
      <c r="E112" s="112"/>
      <c r="F112" s="119"/>
      <c r="G112" s="112"/>
      <c r="H112" s="112"/>
      <c r="I112" s="112"/>
      <c r="J112" s="124">
        <v>25</v>
      </c>
      <c r="K112" s="124">
        <v>6</v>
      </c>
      <c r="L112" s="124">
        <v>4</v>
      </c>
      <c r="M112" s="124">
        <v>10</v>
      </c>
      <c r="N112" s="112">
        <v>5</v>
      </c>
      <c r="O112" s="112">
        <v>0</v>
      </c>
      <c r="P112" s="124">
        <v>14</v>
      </c>
      <c r="Q112" s="112">
        <v>0</v>
      </c>
      <c r="R112" s="126">
        <f>IF(V112="Xuất sắc",5,IF(V112="Giỏi",4,IF(V112="Khá",3,IF(V112="TB",1,0))))</f>
        <v>0</v>
      </c>
      <c r="S112" s="127">
        <f>SUM(J112:R112)</f>
        <v>64</v>
      </c>
      <c r="T112" s="126" t="str">
        <f>IF(S112&gt;=90,"Xuất sắc",IF(S112&gt;=80,"Tốt",IF(S112&gt;=70,"Khá",IF(S112&gt;=50,"TB","Yếu"))))</f>
        <v>TB</v>
      </c>
      <c r="U112" s="112" t="s">
        <v>472</v>
      </c>
      <c r="V112" s="113" t="s">
        <v>189</v>
      </c>
      <c r="W112" s="114"/>
    </row>
    <row r="113" spans="1:25" s="100" customFormat="1" ht="26.25" customHeight="1">
      <c r="A113" s="120">
        <v>106</v>
      </c>
      <c r="B113" s="251">
        <v>2310060332</v>
      </c>
      <c r="C113" s="252" t="s">
        <v>890</v>
      </c>
      <c r="D113" s="253" t="s">
        <v>534</v>
      </c>
      <c r="E113" s="112"/>
      <c r="F113" s="119"/>
      <c r="G113" s="112"/>
      <c r="H113" s="112"/>
      <c r="I113" s="112"/>
      <c r="J113" s="124">
        <v>25</v>
      </c>
      <c r="K113" s="124">
        <v>0</v>
      </c>
      <c r="L113" s="124">
        <v>4</v>
      </c>
      <c r="M113" s="124">
        <v>10</v>
      </c>
      <c r="N113" s="112">
        <v>5</v>
      </c>
      <c r="O113" s="112">
        <v>0</v>
      </c>
      <c r="P113" s="124">
        <v>8</v>
      </c>
      <c r="Q113" s="112">
        <v>0</v>
      </c>
      <c r="R113" s="126">
        <f>IF(V113="Xuất sắc",5,IF(V113="Giỏi",4,IF(V113="Khá",3,IF(V113="TB",1,0))))</f>
        <v>4</v>
      </c>
      <c r="S113" s="127">
        <f>SUM(J113:R113)</f>
        <v>56</v>
      </c>
      <c r="T113" s="126" t="str">
        <f>IF(S113&gt;=90,"Xuất sắc",IF(S113&gt;=80,"Tốt",IF(S113&gt;=70,"Khá",IF(S113&gt;=50,"TB","Yếu"))))</f>
        <v>TB</v>
      </c>
      <c r="U113" s="112" t="s">
        <v>307</v>
      </c>
      <c r="V113" s="113" t="s">
        <v>273</v>
      </c>
      <c r="W113" s="114"/>
    </row>
    <row r="114" spans="1:25" s="100" customFormat="1" ht="26.25" customHeight="1">
      <c r="A114" s="112">
        <v>107</v>
      </c>
      <c r="B114" s="251">
        <v>2310060333</v>
      </c>
      <c r="C114" s="252" t="s">
        <v>435</v>
      </c>
      <c r="D114" s="253" t="s">
        <v>64</v>
      </c>
      <c r="E114" s="112"/>
      <c r="F114" s="119"/>
      <c r="G114" s="112"/>
      <c r="H114" s="112"/>
      <c r="I114" s="112"/>
      <c r="J114" s="124">
        <v>25</v>
      </c>
      <c r="K114" s="124">
        <v>0</v>
      </c>
      <c r="L114" s="124">
        <v>4</v>
      </c>
      <c r="M114" s="124">
        <v>10</v>
      </c>
      <c r="N114" s="112">
        <v>5</v>
      </c>
      <c r="O114" s="112">
        <v>0</v>
      </c>
      <c r="P114" s="124">
        <v>8</v>
      </c>
      <c r="Q114" s="112">
        <v>0</v>
      </c>
      <c r="R114" s="126">
        <f>IF(V114="Xuất sắc",5,IF(V114="Giỏi",4,IF(V114="Khá",3,IF(V114="TB",1,0))))</f>
        <v>1</v>
      </c>
      <c r="S114" s="127">
        <f>SUM(J114:R114)</f>
        <v>53</v>
      </c>
      <c r="T114" s="126" t="str">
        <f>IF(S114&gt;=90,"Xuất sắc",IF(S114&gt;=80,"Tốt",IF(S114&gt;=70,"Khá",IF(S114&gt;=50,"TB","Yếu"))))</f>
        <v>TB</v>
      </c>
      <c r="U114" s="112" t="s">
        <v>482</v>
      </c>
      <c r="V114" s="113" t="s">
        <v>182</v>
      </c>
      <c r="W114" s="114"/>
    </row>
    <row r="115" spans="1:25" s="100" customFormat="1" ht="26.25" customHeight="1">
      <c r="A115" s="120">
        <v>108</v>
      </c>
      <c r="B115" s="251">
        <v>2310060334</v>
      </c>
      <c r="C115" s="252" t="s">
        <v>891</v>
      </c>
      <c r="D115" s="253" t="s">
        <v>700</v>
      </c>
      <c r="E115" s="112"/>
      <c r="F115" s="119"/>
      <c r="G115" s="112"/>
      <c r="H115" s="112"/>
      <c r="I115" s="112"/>
      <c r="J115" s="124">
        <v>25</v>
      </c>
      <c r="K115" s="124">
        <v>0</v>
      </c>
      <c r="L115" s="124">
        <v>4</v>
      </c>
      <c r="M115" s="124">
        <v>10</v>
      </c>
      <c r="N115" s="112">
        <v>5</v>
      </c>
      <c r="O115" s="112">
        <v>0</v>
      </c>
      <c r="P115" s="124">
        <v>8</v>
      </c>
      <c r="Q115" s="112">
        <v>0</v>
      </c>
      <c r="R115" s="126">
        <f>IF(V115="Xuất sắc",5,IF(V115="Giỏi",4,IF(V115="Khá",3,IF(V115="TB",1,0))))</f>
        <v>3</v>
      </c>
      <c r="S115" s="127">
        <f>SUM(J115:R115)</f>
        <v>55</v>
      </c>
      <c r="T115" s="126" t="str">
        <f>IF(S115&gt;=90,"Xuất sắc",IF(S115&gt;=80,"Tốt",IF(S115&gt;=70,"Khá",IF(S115&gt;=50,"TB","Yếu"))))</f>
        <v>TB</v>
      </c>
      <c r="U115" s="112" t="s">
        <v>443</v>
      </c>
      <c r="V115" s="113" t="s">
        <v>186</v>
      </c>
      <c r="W115" s="114"/>
      <c r="X115" s="118"/>
    </row>
    <row r="116" spans="1:25" s="118" customFormat="1" ht="26.25" customHeight="1">
      <c r="A116" s="112">
        <v>109</v>
      </c>
      <c r="B116" s="251">
        <v>2310060335</v>
      </c>
      <c r="C116" s="252" t="s">
        <v>701</v>
      </c>
      <c r="D116" s="253" t="s">
        <v>51</v>
      </c>
      <c r="E116" s="120"/>
      <c r="F116" s="122"/>
      <c r="G116" s="120"/>
      <c r="H116" s="120"/>
      <c r="I116" s="120"/>
      <c r="J116" s="125">
        <v>25</v>
      </c>
      <c r="K116" s="125">
        <v>0</v>
      </c>
      <c r="L116" s="124">
        <v>4</v>
      </c>
      <c r="M116" s="125">
        <v>5</v>
      </c>
      <c r="N116" s="120">
        <v>5</v>
      </c>
      <c r="O116" s="120">
        <v>0</v>
      </c>
      <c r="P116" s="125">
        <v>8</v>
      </c>
      <c r="Q116" s="120">
        <v>0</v>
      </c>
      <c r="R116" s="126">
        <f>IF(V116="Xuất sắc",5,IF(V116="Giỏi",4,IF(V116="Khá",3,IF(V116="TB",1,0))))</f>
        <v>1</v>
      </c>
      <c r="S116" s="129">
        <f>SUM(J116:R116)</f>
        <v>48</v>
      </c>
      <c r="T116" s="128" t="str">
        <f>IF(S116&gt;=90,"Xuất sắc",IF(S116&gt;=80,"Tốt",IF(S116&gt;=70,"Khá",IF(S116&gt;=50,"TB","Yếu"))))</f>
        <v>Yếu</v>
      </c>
      <c r="U116" s="120" t="s">
        <v>456</v>
      </c>
      <c r="V116" s="130" t="s">
        <v>182</v>
      </c>
      <c r="W116" s="121"/>
      <c r="Y116" s="100"/>
    </row>
    <row r="117" spans="1:25" s="118" customFormat="1" ht="26.25" customHeight="1">
      <c r="A117" s="120">
        <v>110</v>
      </c>
      <c r="B117" s="251">
        <v>2310060336</v>
      </c>
      <c r="C117" s="252" t="s">
        <v>892</v>
      </c>
      <c r="D117" s="253" t="s">
        <v>893</v>
      </c>
      <c r="E117" s="120"/>
      <c r="F117" s="122"/>
      <c r="G117" s="120"/>
      <c r="H117" s="120"/>
      <c r="I117" s="120"/>
      <c r="J117" s="125"/>
      <c r="K117" s="125"/>
      <c r="L117" s="124"/>
      <c r="M117" s="125"/>
      <c r="N117" s="120"/>
      <c r="O117" s="120"/>
      <c r="P117" s="125"/>
      <c r="Q117" s="120"/>
      <c r="R117" s="126"/>
      <c r="S117" s="129"/>
      <c r="T117" s="128"/>
      <c r="U117" s="120" t="s">
        <v>376</v>
      </c>
      <c r="V117" s="130" t="s">
        <v>189</v>
      </c>
      <c r="W117" s="121"/>
      <c r="X117" s="100"/>
      <c r="Y117" s="100"/>
    </row>
    <row r="118" spans="1:25" s="118" customFormat="1" ht="26.25" customHeight="1">
      <c r="A118" s="112">
        <v>111</v>
      </c>
      <c r="B118" s="251">
        <v>2310060337</v>
      </c>
      <c r="C118" s="252" t="s">
        <v>894</v>
      </c>
      <c r="D118" s="253" t="s">
        <v>895</v>
      </c>
      <c r="E118" s="120"/>
      <c r="F118" s="122"/>
      <c r="G118" s="120"/>
      <c r="H118" s="120"/>
      <c r="I118" s="120"/>
      <c r="J118" s="125">
        <v>25</v>
      </c>
      <c r="K118" s="125">
        <v>7</v>
      </c>
      <c r="L118" s="124">
        <v>4</v>
      </c>
      <c r="M118" s="125">
        <v>5</v>
      </c>
      <c r="N118" s="120">
        <v>5</v>
      </c>
      <c r="O118" s="120">
        <v>0</v>
      </c>
      <c r="P118" s="125">
        <v>15</v>
      </c>
      <c r="Q118" s="120">
        <v>0</v>
      </c>
      <c r="R118" s="126">
        <f>IF(V118="Xuất sắc",5,IF(V118="Giỏi",4,IF(V118="Khá",3,IF(V118="TB",1,0))))</f>
        <v>3</v>
      </c>
      <c r="S118" s="129">
        <f>SUM(J118:R118)</f>
        <v>64</v>
      </c>
      <c r="T118" s="128" t="str">
        <f>IF(S118&gt;=90,"Xuất sắc",IF(S118&gt;=80,"Tốt",IF(S118&gt;=70,"Khá",IF(S118&gt;=50,"TB","Yếu"))))</f>
        <v>TB</v>
      </c>
      <c r="U118" s="120" t="s">
        <v>443</v>
      </c>
      <c r="V118" s="130" t="s">
        <v>186</v>
      </c>
      <c r="W118" s="121"/>
      <c r="X118" s="100"/>
      <c r="Y118" s="100"/>
    </row>
    <row r="119" spans="1:25" s="100" customFormat="1" ht="26.25" customHeight="1">
      <c r="A119" s="120">
        <v>112</v>
      </c>
      <c r="B119" s="251">
        <v>2310060338</v>
      </c>
      <c r="C119" s="252" t="s">
        <v>702</v>
      </c>
      <c r="D119" s="253" t="s">
        <v>304</v>
      </c>
      <c r="E119" s="112"/>
      <c r="F119" s="119"/>
      <c r="G119" s="112"/>
      <c r="H119" s="112"/>
      <c r="I119" s="112"/>
      <c r="J119" s="124">
        <v>25</v>
      </c>
      <c r="K119" s="124">
        <v>7</v>
      </c>
      <c r="L119" s="124">
        <v>4</v>
      </c>
      <c r="M119" s="124">
        <v>10</v>
      </c>
      <c r="N119" s="112">
        <v>5</v>
      </c>
      <c r="O119" s="112">
        <v>0</v>
      </c>
      <c r="P119" s="124">
        <v>15</v>
      </c>
      <c r="Q119" s="112">
        <v>0</v>
      </c>
      <c r="R119" s="126">
        <f>IF(V119="Xuất sắc",5,IF(V119="Giỏi",4,IF(V119="Khá",3,IF(V119="TB",1,0))))</f>
        <v>1</v>
      </c>
      <c r="S119" s="127">
        <f>SUM(J119:R119)</f>
        <v>67</v>
      </c>
      <c r="T119" s="126" t="str">
        <f>IF(S119&gt;=90,"Xuất sắc",IF(S119&gt;=80,"Tốt",IF(S119&gt;=70,"Khá",IF(S119&gt;=50,"TB","Yếu"))))</f>
        <v>TB</v>
      </c>
      <c r="U119" s="112" t="s">
        <v>495</v>
      </c>
      <c r="V119" s="113" t="s">
        <v>182</v>
      </c>
      <c r="W119" s="114"/>
    </row>
    <row r="120" spans="1:25" s="100" customFormat="1" ht="26.25" customHeight="1">
      <c r="A120" s="112">
        <v>113</v>
      </c>
      <c r="B120" s="251">
        <v>2310060339</v>
      </c>
      <c r="C120" s="252" t="s">
        <v>896</v>
      </c>
      <c r="D120" s="253" t="s">
        <v>36</v>
      </c>
      <c r="E120" s="112"/>
      <c r="F120" s="119"/>
      <c r="G120" s="112"/>
      <c r="H120" s="112"/>
      <c r="I120" s="112"/>
      <c r="J120" s="124"/>
      <c r="K120" s="124"/>
      <c r="L120" s="124"/>
      <c r="M120" s="124"/>
      <c r="N120" s="112"/>
      <c r="O120" s="112"/>
      <c r="P120" s="124"/>
      <c r="Q120" s="112"/>
      <c r="R120" s="126"/>
      <c r="S120" s="127"/>
      <c r="T120" s="126"/>
      <c r="U120" s="112" t="s">
        <v>376</v>
      </c>
      <c r="V120" s="113" t="s">
        <v>189</v>
      </c>
      <c r="W120" s="114"/>
    </row>
    <row r="121" spans="1:25" s="100" customFormat="1" ht="26.25" customHeight="1">
      <c r="A121" s="120">
        <v>114</v>
      </c>
      <c r="B121" s="251">
        <v>2310060340</v>
      </c>
      <c r="C121" s="252" t="s">
        <v>897</v>
      </c>
      <c r="D121" s="253" t="s">
        <v>407</v>
      </c>
      <c r="E121" s="112"/>
      <c r="F121" s="119"/>
      <c r="G121" s="112"/>
      <c r="H121" s="112"/>
      <c r="I121" s="112"/>
      <c r="J121" s="124">
        <v>25</v>
      </c>
      <c r="K121" s="124">
        <v>7</v>
      </c>
      <c r="L121" s="124">
        <v>4</v>
      </c>
      <c r="M121" s="124">
        <v>10</v>
      </c>
      <c r="N121" s="112">
        <v>5</v>
      </c>
      <c r="O121" s="112">
        <v>0</v>
      </c>
      <c r="P121" s="124">
        <v>15</v>
      </c>
      <c r="Q121" s="112">
        <v>0</v>
      </c>
      <c r="R121" s="126">
        <f>IF(V121="Xuất sắc",5,IF(V121="Giỏi",4,IF(V121="Khá",3,IF(V121="TB",1,0))))</f>
        <v>1</v>
      </c>
      <c r="S121" s="127">
        <f>SUM(J121:R121)</f>
        <v>67</v>
      </c>
      <c r="T121" s="126" t="str">
        <f>IF(S121&gt;=90,"Xuất sắc",IF(S121&gt;=80,"Tốt",IF(S121&gt;=70,"Khá",IF(S121&gt;=50,"TB","Yếu"))))</f>
        <v>TB</v>
      </c>
      <c r="U121" s="112" t="s">
        <v>438</v>
      </c>
      <c r="V121" s="113" t="s">
        <v>182</v>
      </c>
      <c r="W121" s="114"/>
    </row>
    <row r="122" spans="1:25" s="100" customFormat="1" ht="26.25" customHeight="1">
      <c r="A122" s="112">
        <v>115</v>
      </c>
      <c r="B122" s="251">
        <v>2310060341</v>
      </c>
      <c r="C122" s="252" t="s">
        <v>815</v>
      </c>
      <c r="D122" s="253" t="s">
        <v>321</v>
      </c>
      <c r="E122" s="112"/>
      <c r="F122" s="119"/>
      <c r="G122" s="112"/>
      <c r="H122" s="112"/>
      <c r="I122" s="112"/>
      <c r="J122" s="124">
        <v>25</v>
      </c>
      <c r="K122" s="124">
        <v>7</v>
      </c>
      <c r="L122" s="124">
        <v>4</v>
      </c>
      <c r="M122" s="124">
        <v>10</v>
      </c>
      <c r="N122" s="112">
        <v>5</v>
      </c>
      <c r="O122" s="112">
        <v>0</v>
      </c>
      <c r="P122" s="124">
        <v>15</v>
      </c>
      <c r="Q122" s="112">
        <v>0</v>
      </c>
      <c r="R122" s="126">
        <f>IF(V122="Xuất sắc",5,IF(V122="Giỏi",4,IF(V122="Khá",3,IF(V122="TB",1,0))))</f>
        <v>1</v>
      </c>
      <c r="S122" s="127">
        <f>SUM(J122:R122)</f>
        <v>67</v>
      </c>
      <c r="T122" s="126" t="str">
        <f>IF(S122&gt;=90,"Xuất sắc",IF(S122&gt;=80,"Tốt",IF(S122&gt;=70,"Khá",IF(S122&gt;=50,"TB","Yếu"))))</f>
        <v>TB</v>
      </c>
      <c r="U122" s="112" t="s">
        <v>382</v>
      </c>
      <c r="V122" s="113" t="s">
        <v>182</v>
      </c>
      <c r="W122" s="114"/>
    </row>
    <row r="123" spans="1:25" s="100" customFormat="1" ht="26.25" customHeight="1">
      <c r="A123" s="120">
        <v>116</v>
      </c>
      <c r="B123" s="251">
        <v>2310060342</v>
      </c>
      <c r="C123" s="252" t="s">
        <v>898</v>
      </c>
      <c r="D123" s="253" t="s">
        <v>407</v>
      </c>
      <c r="E123" s="112"/>
      <c r="F123" s="119"/>
      <c r="G123" s="112"/>
      <c r="H123" s="112"/>
      <c r="I123" s="112"/>
      <c r="J123" s="124">
        <v>25</v>
      </c>
      <c r="K123" s="124">
        <v>7</v>
      </c>
      <c r="L123" s="124">
        <v>4</v>
      </c>
      <c r="M123" s="124">
        <v>10</v>
      </c>
      <c r="N123" s="112">
        <v>5</v>
      </c>
      <c r="O123" s="112">
        <v>0</v>
      </c>
      <c r="P123" s="124">
        <v>15</v>
      </c>
      <c r="Q123" s="112">
        <v>0</v>
      </c>
      <c r="R123" s="126">
        <f>IF(V123="Xuất sắc",5,IF(V123="Giỏi",4,IF(V123="Khá",3,IF(V123="TB",1,0))))</f>
        <v>1</v>
      </c>
      <c r="S123" s="127">
        <f>SUM(J123:R123)</f>
        <v>67</v>
      </c>
      <c r="T123" s="126" t="str">
        <f>IF(S123&gt;=90,"Xuất sắc",IF(S123&gt;=80,"Tốt",IF(S123&gt;=70,"Khá",IF(S123&gt;=50,"TB","Yếu"))))</f>
        <v>TB</v>
      </c>
      <c r="U123" s="112" t="s">
        <v>438</v>
      </c>
      <c r="V123" s="113" t="s">
        <v>182</v>
      </c>
      <c r="W123" s="114"/>
    </row>
    <row r="124" spans="1:25" s="100" customFormat="1" ht="26.25" customHeight="1">
      <c r="A124" s="112">
        <v>117</v>
      </c>
      <c r="B124" s="251">
        <v>2310060345</v>
      </c>
      <c r="C124" s="252" t="s">
        <v>899</v>
      </c>
      <c r="D124" s="253" t="s">
        <v>29</v>
      </c>
      <c r="E124" s="112"/>
      <c r="F124" s="119"/>
      <c r="G124" s="112"/>
      <c r="H124" s="112"/>
      <c r="I124" s="112"/>
      <c r="J124" s="124">
        <v>25</v>
      </c>
      <c r="K124" s="124">
        <v>7</v>
      </c>
      <c r="L124" s="124">
        <v>4</v>
      </c>
      <c r="M124" s="124">
        <v>10</v>
      </c>
      <c r="N124" s="112">
        <v>5</v>
      </c>
      <c r="O124" s="112">
        <v>0</v>
      </c>
      <c r="P124" s="124">
        <v>15</v>
      </c>
      <c r="Q124" s="112">
        <v>0</v>
      </c>
      <c r="R124" s="126">
        <f>IF(V124="Xuất sắc",5,IF(V124="Giỏi",4,IF(V124="Khá",3,IF(V124="TB",1,0))))</f>
        <v>0</v>
      </c>
      <c r="S124" s="127">
        <f>SUM(J124:R124)</f>
        <v>66</v>
      </c>
      <c r="T124" s="126" t="str">
        <f>IF(S124&gt;=90,"Xuất sắc",IF(S124&gt;=80,"Tốt",IF(S124&gt;=70,"Khá",IF(S124&gt;=50,"TB","Yếu"))))</f>
        <v>TB</v>
      </c>
      <c r="U124" s="112" t="s">
        <v>903</v>
      </c>
      <c r="V124" s="113" t="s">
        <v>189</v>
      </c>
      <c r="W124" s="114"/>
    </row>
    <row r="125" spans="1:25" s="100" customFormat="1" ht="26.25" customHeight="1">
      <c r="A125" s="120">
        <v>118</v>
      </c>
      <c r="B125" s="251">
        <v>2310060355</v>
      </c>
      <c r="C125" s="252" t="s">
        <v>900</v>
      </c>
      <c r="D125" s="253" t="s">
        <v>559</v>
      </c>
      <c r="E125" s="112"/>
      <c r="F125" s="119"/>
      <c r="G125" s="112"/>
      <c r="H125" s="112"/>
      <c r="I125" s="112"/>
      <c r="J125" s="124">
        <v>25</v>
      </c>
      <c r="K125" s="124">
        <v>7</v>
      </c>
      <c r="L125" s="124">
        <v>4</v>
      </c>
      <c r="M125" s="124">
        <v>10</v>
      </c>
      <c r="N125" s="112">
        <v>5</v>
      </c>
      <c r="O125" s="112">
        <v>0</v>
      </c>
      <c r="P125" s="124">
        <v>15</v>
      </c>
      <c r="Q125" s="112">
        <v>0</v>
      </c>
      <c r="R125" s="126">
        <f>IF(V125="Xuất sắc",5,IF(V125="Giỏi",4,IF(V125="Khá",3,IF(V125="TB",1,0))))</f>
        <v>4</v>
      </c>
      <c r="S125" s="127">
        <f>SUM(J125:R125)</f>
        <v>70</v>
      </c>
      <c r="T125" s="126" t="str">
        <f>IF(S125&gt;=90,"Xuất sắc",IF(S125&gt;=80,"Tốt",IF(S125&gt;=70,"Khá",IF(S125&gt;=50,"TB","Yếu"))))</f>
        <v>Khá</v>
      </c>
      <c r="U125" s="112" t="s">
        <v>307</v>
      </c>
      <c r="V125" s="113" t="s">
        <v>273</v>
      </c>
      <c r="W125" s="114"/>
      <c r="X125" s="99"/>
    </row>
    <row r="126" spans="1:25" s="100" customFormat="1" ht="26.25" customHeight="1">
      <c r="A126" s="112">
        <v>119</v>
      </c>
      <c r="B126" s="251">
        <v>2310060356</v>
      </c>
      <c r="C126" s="252" t="s">
        <v>547</v>
      </c>
      <c r="D126" s="253" t="s">
        <v>430</v>
      </c>
      <c r="E126" s="112"/>
      <c r="F126" s="119"/>
      <c r="G126" s="112"/>
      <c r="H126" s="112"/>
      <c r="I126" s="112"/>
      <c r="J126" s="124">
        <v>25</v>
      </c>
      <c r="K126" s="124">
        <v>7</v>
      </c>
      <c r="L126" s="124">
        <v>4</v>
      </c>
      <c r="M126" s="124">
        <v>10</v>
      </c>
      <c r="N126" s="112">
        <v>5</v>
      </c>
      <c r="O126" s="112">
        <v>0</v>
      </c>
      <c r="P126" s="124">
        <v>15</v>
      </c>
      <c r="Q126" s="112">
        <v>0</v>
      </c>
      <c r="R126" s="126">
        <f>IF(V126="Xuất sắc",5,IF(V126="Giỏi",4,IF(V126="Khá",3,IF(V126="TB",1,0))))</f>
        <v>3</v>
      </c>
      <c r="S126" s="127">
        <f>SUM(J126:R126)</f>
        <v>69</v>
      </c>
      <c r="T126" s="126" t="str">
        <f>IF(S126&gt;=90,"Xuất sắc",IF(S126&gt;=80,"Tốt",IF(S126&gt;=70,"Khá",IF(S126&gt;=50,"TB","Yếu"))))</f>
        <v>TB</v>
      </c>
      <c r="U126" s="112" t="s">
        <v>217</v>
      </c>
      <c r="V126" s="113" t="s">
        <v>186</v>
      </c>
      <c r="W126" s="114"/>
      <c r="X126" s="99"/>
    </row>
    <row r="127" spans="1:25" s="100" customFormat="1" ht="26.25" customHeight="1">
      <c r="A127" s="105"/>
      <c r="B127" s="105"/>
      <c r="C127" s="106"/>
      <c r="D127" s="106"/>
      <c r="E127" s="105"/>
      <c r="F127" s="107"/>
      <c r="G127" s="105"/>
      <c r="H127" s="105"/>
      <c r="I127" s="105"/>
      <c r="J127" s="106">
        <f>COUNTIF(J8:J126,"&gt;25")</f>
        <v>0</v>
      </c>
      <c r="K127" s="106">
        <f>COUNTIF(K8:K126,"&gt;7")</f>
        <v>0</v>
      </c>
      <c r="L127" s="106">
        <f>COUNTIF(L8:L126,"&gt;8")</f>
        <v>0</v>
      </c>
      <c r="M127" s="106">
        <f>COUNTIF(M8:M126,"&gt;10")</f>
        <v>0</v>
      </c>
      <c r="N127" s="106">
        <f>COUNTIF(N8:N126,"&gt;5")</f>
        <v>8</v>
      </c>
      <c r="O127" s="106">
        <f>COUNTIF(O8:O126,"&gt;0")</f>
        <v>0</v>
      </c>
      <c r="P127" s="106">
        <f>COUNTIF(P8:P126,"&gt;15")</f>
        <v>0</v>
      </c>
      <c r="Q127" s="106">
        <f>COUNTIF(Q8:Q126,"&gt;0")</f>
        <v>2</v>
      </c>
      <c r="R127" s="115"/>
      <c r="S127" s="109"/>
      <c r="T127" s="115"/>
      <c r="U127" s="105"/>
      <c r="V127" s="116"/>
      <c r="W127" s="117"/>
    </row>
    <row r="128" spans="1:25">
      <c r="A128" s="197" t="s">
        <v>56</v>
      </c>
      <c r="B128" s="197"/>
      <c r="C128" s="197"/>
      <c r="D128" s="197"/>
      <c r="E128" s="109"/>
      <c r="F128" s="109"/>
      <c r="G128" s="108"/>
      <c r="H128" s="110" t="s">
        <v>57</v>
      </c>
      <c r="I128" s="110"/>
      <c r="J128" s="110"/>
      <c r="K128" s="110"/>
      <c r="L128" s="110"/>
      <c r="M128" s="110"/>
      <c r="N128" s="110"/>
      <c r="O128" s="110"/>
      <c r="P128" s="110"/>
      <c r="Q128" s="108"/>
      <c r="R128" s="108"/>
      <c r="S128" s="197" t="s">
        <v>58</v>
      </c>
      <c r="T128" s="197"/>
      <c r="U128" s="197"/>
      <c r="V128" s="197"/>
      <c r="W128" s="197"/>
      <c r="Y128" s="100"/>
    </row>
    <row r="129" spans="25:25">
      <c r="Y129" s="100"/>
    </row>
    <row r="130" spans="25:25">
      <c r="Y130" s="100"/>
    </row>
  </sheetData>
  <sortState ref="A8:Y126">
    <sortCondition ref="B8:B126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128:D128"/>
    <mergeCell ref="S128:W128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hyperlinks>
    <hyperlink ref="W54" r:id="rId1" tooltip="https://www.facebook.com/share/p/ZXYHX42gF7g29FXm/?mibextid=WaXdOe"/>
    <hyperlink ref="W44" r:id="rId2"/>
  </hyperlinks>
  <pageMargins left="0.7" right="0.7" top="0.75" bottom="0.75" header="0.3" footer="0.3"/>
  <pageSetup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topLeftCell="A122" workbookViewId="0">
      <selection activeCell="A124" sqref="A8:Z124"/>
    </sheetView>
  </sheetViews>
  <sheetFormatPr defaultColWidth="9.140625" defaultRowHeight="15"/>
  <cols>
    <col min="1" max="1" width="4" style="99" customWidth="1"/>
    <col min="2" max="2" width="12" style="99" customWidth="1"/>
    <col min="3" max="3" width="18.42578125" style="99" customWidth="1"/>
    <col min="4" max="4" width="9.140625" style="99"/>
    <col min="5" max="5" width="6.7109375" style="101" customWidth="1"/>
    <col min="6" max="6" width="4.7109375" style="99" customWidth="1"/>
    <col min="7" max="19" width="4" style="99" customWidth="1"/>
    <col min="20" max="20" width="8.42578125" style="99" customWidth="1"/>
    <col min="21" max="21" width="6.28515625" style="99" customWidth="1"/>
    <col min="22" max="22" width="8" style="99" customWidth="1"/>
    <col min="23" max="23" width="11.7109375" style="101" customWidth="1"/>
    <col min="24" max="24" width="11.42578125" style="99" customWidth="1"/>
    <col min="25" max="16384" width="9.140625" style="99"/>
  </cols>
  <sheetData>
    <row r="1" spans="1:23" ht="21" customHeight="1">
      <c r="A1" s="240" t="s">
        <v>703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</row>
    <row r="2" spans="1:23" ht="21" customHeight="1">
      <c r="A2" s="241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</row>
    <row r="3" spans="1:23" ht="54.75" customHeight="1">
      <c r="A3" s="242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</row>
    <row r="4" spans="1:23" ht="30" customHeight="1">
      <c r="A4" s="244" t="s">
        <v>2</v>
      </c>
      <c r="B4" s="244" t="s">
        <v>3</v>
      </c>
      <c r="C4" s="244" t="s">
        <v>4</v>
      </c>
      <c r="D4" s="238"/>
      <c r="E4" s="245" t="s">
        <v>5</v>
      </c>
      <c r="F4" s="230" t="s">
        <v>6</v>
      </c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45" t="s">
        <v>7</v>
      </c>
      <c r="V4" s="247"/>
      <c r="W4" s="248" t="s">
        <v>390</v>
      </c>
    </row>
    <row r="5" spans="1:23">
      <c r="A5" s="231"/>
      <c r="B5" s="238"/>
      <c r="C5" s="238"/>
      <c r="D5" s="238"/>
      <c r="E5" s="246"/>
      <c r="F5" s="239" t="s">
        <v>9</v>
      </c>
      <c r="G5" s="230" t="s">
        <v>10</v>
      </c>
      <c r="H5" s="231"/>
      <c r="I5" s="231"/>
      <c r="J5" s="239" t="s">
        <v>11</v>
      </c>
      <c r="K5" s="230" t="s">
        <v>12</v>
      </c>
      <c r="L5" s="231"/>
      <c r="M5" s="231"/>
      <c r="N5" s="239" t="s">
        <v>13</v>
      </c>
      <c r="O5" s="239" t="s">
        <v>14</v>
      </c>
      <c r="P5" s="230" t="s">
        <v>15</v>
      </c>
      <c r="Q5" s="231"/>
      <c r="R5" s="231"/>
      <c r="S5" s="232" t="s">
        <v>16</v>
      </c>
      <c r="T5" s="234" t="s">
        <v>17</v>
      </c>
      <c r="U5" s="235" t="s">
        <v>18</v>
      </c>
      <c r="V5" s="234" t="s">
        <v>19</v>
      </c>
      <c r="W5" s="249"/>
    </row>
    <row r="6" spans="1:23" ht="169.5" customHeight="1">
      <c r="A6" s="231"/>
      <c r="B6" s="238"/>
      <c r="C6" s="238"/>
      <c r="D6" s="238"/>
      <c r="E6" s="246"/>
      <c r="F6" s="231"/>
      <c r="G6" s="69" t="s">
        <v>20</v>
      </c>
      <c r="H6" s="69" t="s">
        <v>21</v>
      </c>
      <c r="I6" s="69" t="s">
        <v>22</v>
      </c>
      <c r="J6" s="231"/>
      <c r="K6" s="69" t="s">
        <v>23</v>
      </c>
      <c r="L6" s="69" t="s">
        <v>24</v>
      </c>
      <c r="M6" s="69" t="s">
        <v>25</v>
      </c>
      <c r="N6" s="231"/>
      <c r="O6" s="231"/>
      <c r="P6" s="69" t="s">
        <v>26</v>
      </c>
      <c r="Q6" s="69" t="s">
        <v>27</v>
      </c>
      <c r="R6" s="69" t="s">
        <v>28</v>
      </c>
      <c r="S6" s="233"/>
      <c r="T6" s="233"/>
      <c r="U6" s="236"/>
      <c r="V6" s="233"/>
      <c r="W6" s="249"/>
    </row>
    <row r="7" spans="1:23">
      <c r="A7" s="70">
        <v>1</v>
      </c>
      <c r="B7" s="70">
        <v>2</v>
      </c>
      <c r="C7" s="237">
        <v>3</v>
      </c>
      <c r="D7" s="238"/>
      <c r="E7" s="71">
        <v>4</v>
      </c>
      <c r="F7" s="70">
        <v>5</v>
      </c>
      <c r="G7" s="70">
        <v>6</v>
      </c>
      <c r="H7" s="70">
        <v>7</v>
      </c>
      <c r="I7" s="70">
        <v>8</v>
      </c>
      <c r="J7" s="70">
        <v>9</v>
      </c>
      <c r="K7" s="70">
        <v>10</v>
      </c>
      <c r="L7" s="70">
        <v>11</v>
      </c>
      <c r="M7" s="70">
        <v>12</v>
      </c>
      <c r="N7" s="70">
        <v>13</v>
      </c>
      <c r="O7" s="70">
        <v>14</v>
      </c>
      <c r="P7" s="70">
        <v>15</v>
      </c>
      <c r="Q7" s="70">
        <v>16</v>
      </c>
      <c r="R7" s="70">
        <v>17</v>
      </c>
      <c r="S7" s="70">
        <v>18</v>
      </c>
      <c r="T7" s="70">
        <v>19</v>
      </c>
      <c r="U7" s="72">
        <v>20</v>
      </c>
      <c r="V7" s="70">
        <v>21</v>
      </c>
      <c r="W7" s="71">
        <v>22</v>
      </c>
    </row>
    <row r="8" spans="1:23" s="88" customFormat="1" ht="26.25" customHeight="1">
      <c r="A8" s="73">
        <v>1</v>
      </c>
      <c r="B8" s="74">
        <v>2310060212</v>
      </c>
      <c r="C8" s="75" t="s">
        <v>704</v>
      </c>
      <c r="D8" s="76" t="s">
        <v>59</v>
      </c>
      <c r="E8" s="77" t="s">
        <v>620</v>
      </c>
      <c r="F8" s="78"/>
      <c r="G8" s="73"/>
      <c r="H8" s="73"/>
      <c r="I8" s="74"/>
      <c r="J8" s="174">
        <v>25</v>
      </c>
      <c r="K8" s="175">
        <v>7</v>
      </c>
      <c r="L8" s="79">
        <v>8</v>
      </c>
      <c r="M8" s="79">
        <v>10</v>
      </c>
      <c r="N8" s="73">
        <v>10</v>
      </c>
      <c r="O8" s="73">
        <v>10</v>
      </c>
      <c r="P8" s="79">
        <v>15</v>
      </c>
      <c r="Q8" s="73">
        <v>5</v>
      </c>
      <c r="R8" s="80">
        <f>IF(V8="Xuất sắc",5,IF(V8="Giỏi",4,IF(V8="Khá",3,IF(V8="TB",1,0))))</f>
        <v>4</v>
      </c>
      <c r="S8" s="81">
        <f>SUM(J8:R8)</f>
        <v>94</v>
      </c>
      <c r="T8" s="80" t="str">
        <f>IF(S8&gt;=90,"Xuất sắc",IF(S8&gt;=80,"Tốt",IF(S8&gt;=70,"Khá",IF(S8&gt;=50,"TB","Yếu"))))</f>
        <v>Xuất sắc</v>
      </c>
      <c r="U8" s="82" t="s">
        <v>484</v>
      </c>
      <c r="V8" s="83" t="s">
        <v>273</v>
      </c>
      <c r="W8" s="176" t="s">
        <v>705</v>
      </c>
    </row>
    <row r="9" spans="1:23" s="88" customFormat="1" ht="26.25" customHeight="1">
      <c r="A9" s="73">
        <v>2</v>
      </c>
      <c r="B9" s="74">
        <v>2310060213</v>
      </c>
      <c r="C9" s="75" t="s">
        <v>707</v>
      </c>
      <c r="D9" s="76" t="s">
        <v>29</v>
      </c>
      <c r="E9" s="74"/>
      <c r="F9" s="78"/>
      <c r="G9" s="73"/>
      <c r="H9" s="73"/>
      <c r="I9" s="74"/>
      <c r="J9" s="174">
        <v>23</v>
      </c>
      <c r="K9" s="175">
        <v>0</v>
      </c>
      <c r="L9" s="79">
        <v>0</v>
      </c>
      <c r="M9" s="79">
        <v>0</v>
      </c>
      <c r="N9" s="73">
        <v>5</v>
      </c>
      <c r="O9" s="73">
        <v>0</v>
      </c>
      <c r="P9" s="79">
        <v>0</v>
      </c>
      <c r="Q9" s="73">
        <v>0</v>
      </c>
      <c r="R9" s="80">
        <f>IF(V9="Xuất sắc",5,IF(V9="Giỏi",4,IF(V9="Khá",3,IF(V9="TB",1,0))))</f>
        <v>1</v>
      </c>
      <c r="S9" s="81">
        <f>SUM(J9:R9)</f>
        <v>29</v>
      </c>
      <c r="T9" s="80" t="str">
        <f>IF(S9&gt;=90,"Xuất sắc",IF(S9&gt;=80,"Tốt",IF(S9&gt;=70,"Khá",IF(S9&gt;=50,"TB","Yếu"))))</f>
        <v>Yếu</v>
      </c>
      <c r="U9" s="82" t="s">
        <v>205</v>
      </c>
      <c r="V9" s="83" t="s">
        <v>182</v>
      </c>
      <c r="W9" s="84"/>
    </row>
    <row r="10" spans="1:23" s="88" customFormat="1" ht="26.25" customHeight="1">
      <c r="A10" s="73">
        <v>3</v>
      </c>
      <c r="B10" s="74">
        <v>2310060214</v>
      </c>
      <c r="C10" s="75" t="s">
        <v>708</v>
      </c>
      <c r="D10" s="76" t="s">
        <v>29</v>
      </c>
      <c r="E10" s="74"/>
      <c r="F10" s="78"/>
      <c r="G10" s="73"/>
      <c r="H10" s="73"/>
      <c r="I10" s="74"/>
      <c r="J10" s="174">
        <v>25</v>
      </c>
      <c r="K10" s="175">
        <v>7</v>
      </c>
      <c r="L10" s="79">
        <v>8</v>
      </c>
      <c r="M10" s="79">
        <v>10</v>
      </c>
      <c r="N10" s="73">
        <v>5</v>
      </c>
      <c r="O10" s="73">
        <v>0</v>
      </c>
      <c r="P10" s="79">
        <v>15</v>
      </c>
      <c r="Q10" s="73">
        <v>0</v>
      </c>
      <c r="R10" s="80">
        <f>IF(V10="Xuất sắc",5,IF(V10="Giỏi",4,IF(V10="Khá",3,IF(V10="TB",1,0))))</f>
        <v>1</v>
      </c>
      <c r="S10" s="81">
        <f>SUM(J10:R10)</f>
        <v>71</v>
      </c>
      <c r="T10" s="80" t="str">
        <f>IF(S10&gt;=90,"Xuất sắc",IF(S10&gt;=80,"Tốt",IF(S10&gt;=70,"Khá",IF(S10&gt;=50,"TB","Yếu"))))</f>
        <v>Khá</v>
      </c>
      <c r="U10" s="82" t="s">
        <v>438</v>
      </c>
      <c r="V10" s="83" t="s">
        <v>182</v>
      </c>
      <c r="W10" s="84"/>
    </row>
    <row r="11" spans="1:23" s="88" customFormat="1" ht="26.25" customHeight="1">
      <c r="A11" s="73">
        <v>4</v>
      </c>
      <c r="B11" s="74">
        <v>2310060215</v>
      </c>
      <c r="C11" s="75" t="s">
        <v>706</v>
      </c>
      <c r="D11" s="76" t="s">
        <v>29</v>
      </c>
      <c r="E11" s="74"/>
      <c r="F11" s="78"/>
      <c r="G11" s="73"/>
      <c r="H11" s="73"/>
      <c r="I11" s="74"/>
      <c r="J11" s="174">
        <v>25</v>
      </c>
      <c r="K11" s="175">
        <v>7</v>
      </c>
      <c r="L11" s="79">
        <v>8</v>
      </c>
      <c r="M11" s="79">
        <v>10</v>
      </c>
      <c r="N11" s="73">
        <v>5</v>
      </c>
      <c r="O11" s="73">
        <v>10</v>
      </c>
      <c r="P11" s="79">
        <v>15</v>
      </c>
      <c r="Q11" s="73">
        <v>0</v>
      </c>
      <c r="R11" s="80">
        <f>IF(V11="Xuất sắc",5,IF(V11="Giỏi",4,IF(V11="Khá",3,IF(V11="TB",1,0))))</f>
        <v>1</v>
      </c>
      <c r="S11" s="81">
        <f>SUM(J11:R11)</f>
        <v>81</v>
      </c>
      <c r="T11" s="80" t="str">
        <f>IF(S11&gt;=90,"Xuất sắc",IF(S11&gt;=80,"Tốt",IF(S11&gt;=70,"Khá",IF(S11&gt;=50,"TB","Yếu"))))</f>
        <v>Tốt</v>
      </c>
      <c r="U11" s="82" t="s">
        <v>456</v>
      </c>
      <c r="V11" s="83" t="s">
        <v>182</v>
      </c>
      <c r="W11" s="171" t="s">
        <v>705</v>
      </c>
    </row>
    <row r="12" spans="1:23" s="88" customFormat="1" ht="26.25" customHeight="1">
      <c r="A12" s="73">
        <v>5</v>
      </c>
      <c r="B12" s="86">
        <v>2310060216</v>
      </c>
      <c r="C12" s="75" t="s">
        <v>709</v>
      </c>
      <c r="D12" s="76" t="s">
        <v>710</v>
      </c>
      <c r="E12" s="74"/>
      <c r="F12" s="78"/>
      <c r="G12" s="73"/>
      <c r="H12" s="73"/>
      <c r="I12" s="74"/>
      <c r="J12" s="174">
        <v>25</v>
      </c>
      <c r="K12" s="175">
        <v>7</v>
      </c>
      <c r="L12" s="79">
        <v>8</v>
      </c>
      <c r="M12" s="79">
        <v>8</v>
      </c>
      <c r="N12" s="73">
        <v>5</v>
      </c>
      <c r="O12" s="73">
        <v>5</v>
      </c>
      <c r="P12" s="79">
        <v>14</v>
      </c>
      <c r="Q12" s="73">
        <v>0</v>
      </c>
      <c r="R12" s="80">
        <f>IF(V12="Xuất sắc",5,IF(V12="Giỏi",4,IF(V12="Khá",3,IF(V12="TB",1,0))))</f>
        <v>1</v>
      </c>
      <c r="S12" s="81">
        <f>SUM(J12:R12)</f>
        <v>73</v>
      </c>
      <c r="T12" s="80" t="str">
        <f>IF(S12&gt;=90,"Xuất sắc",IF(S12&gt;=80,"Tốt",IF(S12&gt;=70,"Khá",IF(S12&gt;=50,"TB","Yếu"))))</f>
        <v>Khá</v>
      </c>
      <c r="U12" s="82" t="s">
        <v>495</v>
      </c>
      <c r="V12" s="83" t="s">
        <v>182</v>
      </c>
      <c r="W12" s="171" t="s">
        <v>705</v>
      </c>
    </row>
    <row r="13" spans="1:23" s="88" customFormat="1" ht="26.25" customHeight="1">
      <c r="A13" s="73">
        <v>6</v>
      </c>
      <c r="B13" s="86">
        <v>2310060217</v>
      </c>
      <c r="C13" s="75" t="s">
        <v>711</v>
      </c>
      <c r="D13" s="76" t="s">
        <v>712</v>
      </c>
      <c r="E13" s="74"/>
      <c r="F13" s="78"/>
      <c r="G13" s="73"/>
      <c r="H13" s="73"/>
      <c r="I13" s="74"/>
      <c r="J13" s="174">
        <v>23</v>
      </c>
      <c r="K13" s="175">
        <v>7</v>
      </c>
      <c r="L13" s="79">
        <v>4</v>
      </c>
      <c r="M13" s="79">
        <v>7</v>
      </c>
      <c r="N13" s="73">
        <v>5</v>
      </c>
      <c r="O13" s="73">
        <v>0</v>
      </c>
      <c r="P13" s="79">
        <v>15</v>
      </c>
      <c r="Q13" s="73">
        <v>0</v>
      </c>
      <c r="R13" s="80">
        <f>IF(V13="Xuất sắc",5,IF(V13="Giỏi",4,IF(V13="Khá",3,IF(V13="TB",1,0))))</f>
        <v>3</v>
      </c>
      <c r="S13" s="81">
        <f>SUM(J13:R13)</f>
        <v>64</v>
      </c>
      <c r="T13" s="80" t="str">
        <f>IF(S13&gt;=90,"Xuất sắc",IF(S13&gt;=80,"Tốt",IF(S13&gt;=70,"Khá",IF(S13&gt;=50,"TB","Yếu"))))</f>
        <v>TB</v>
      </c>
      <c r="U13" s="82" t="s">
        <v>567</v>
      </c>
      <c r="V13" s="83" t="s">
        <v>186</v>
      </c>
      <c r="W13" s="84"/>
    </row>
    <row r="14" spans="1:23" s="88" customFormat="1" ht="26.25" customHeight="1">
      <c r="A14" s="73">
        <v>7</v>
      </c>
      <c r="B14" s="86">
        <v>2310060218</v>
      </c>
      <c r="C14" s="75" t="s">
        <v>714</v>
      </c>
      <c r="D14" s="76" t="s">
        <v>715</v>
      </c>
      <c r="E14" s="74"/>
      <c r="F14" s="78"/>
      <c r="G14" s="73"/>
      <c r="H14" s="73"/>
      <c r="I14" s="74"/>
      <c r="J14" s="174">
        <v>25</v>
      </c>
      <c r="K14" s="175">
        <v>7</v>
      </c>
      <c r="L14" s="79">
        <v>8</v>
      </c>
      <c r="M14" s="79">
        <v>8</v>
      </c>
      <c r="N14" s="73">
        <v>5</v>
      </c>
      <c r="O14" s="73">
        <v>5</v>
      </c>
      <c r="P14" s="79">
        <v>15</v>
      </c>
      <c r="Q14" s="73">
        <v>5</v>
      </c>
      <c r="R14" s="80">
        <f>IF(V14="Xuất sắc",5,IF(V14="Giỏi",4,IF(V14="Khá",3,IF(V14="TB",1,0))))</f>
        <v>1</v>
      </c>
      <c r="S14" s="81">
        <f>SUM(J14:R14)</f>
        <v>79</v>
      </c>
      <c r="T14" s="80" t="str">
        <f>IF(S14&gt;=90,"Xuất sắc",IF(S14&gt;=80,"Tốt",IF(S14&gt;=70,"Khá",IF(S14&gt;=50,"TB","Yếu"))))</f>
        <v>Khá</v>
      </c>
      <c r="U14" s="82" t="s">
        <v>382</v>
      </c>
      <c r="V14" s="83" t="s">
        <v>182</v>
      </c>
      <c r="W14" s="176" t="s">
        <v>705</v>
      </c>
    </row>
    <row r="15" spans="1:23" s="88" customFormat="1" ht="26.25" customHeight="1">
      <c r="A15" s="73">
        <v>8</v>
      </c>
      <c r="B15" s="86">
        <v>2310060219</v>
      </c>
      <c r="C15" s="75" t="s">
        <v>426</v>
      </c>
      <c r="D15" s="76" t="s">
        <v>69</v>
      </c>
      <c r="E15" s="74"/>
      <c r="F15" s="78"/>
      <c r="G15" s="73"/>
      <c r="H15" s="73"/>
      <c r="I15" s="74"/>
      <c r="J15" s="174">
        <v>25</v>
      </c>
      <c r="K15" s="175">
        <v>7</v>
      </c>
      <c r="L15" s="79">
        <v>8</v>
      </c>
      <c r="M15" s="79">
        <v>7</v>
      </c>
      <c r="N15" s="73">
        <v>5</v>
      </c>
      <c r="O15" s="73">
        <v>0</v>
      </c>
      <c r="P15" s="79">
        <v>14</v>
      </c>
      <c r="Q15" s="73">
        <v>5</v>
      </c>
      <c r="R15" s="80">
        <f>IF(V15="Xuất sắc",5,IF(V15="Giỏi",4,IF(V15="Khá",3,IF(V15="TB",1,0))))</f>
        <v>1</v>
      </c>
      <c r="S15" s="81">
        <f>SUM(J15:R15)</f>
        <v>72</v>
      </c>
      <c r="T15" s="80" t="str">
        <f>IF(S15&gt;=90,"Xuất sắc",IF(S15&gt;=80,"Tốt",IF(S15&gt;=70,"Khá",IF(S15&gt;=50,"TB","Yếu"))))</f>
        <v>Khá</v>
      </c>
      <c r="U15" s="82" t="s">
        <v>448</v>
      </c>
      <c r="V15" s="83" t="s">
        <v>182</v>
      </c>
      <c r="W15" s="176"/>
    </row>
    <row r="16" spans="1:23" s="88" customFormat="1" ht="26.25" customHeight="1">
      <c r="A16" s="73">
        <v>9</v>
      </c>
      <c r="B16" s="86">
        <v>2310060220</v>
      </c>
      <c r="C16" s="75" t="s">
        <v>713</v>
      </c>
      <c r="D16" s="76" t="s">
        <v>204</v>
      </c>
      <c r="E16" s="74"/>
      <c r="F16" s="78"/>
      <c r="G16" s="73"/>
      <c r="H16" s="73"/>
      <c r="I16" s="74"/>
      <c r="J16" s="174">
        <v>23</v>
      </c>
      <c r="K16" s="175">
        <v>0</v>
      </c>
      <c r="L16" s="79">
        <v>8</v>
      </c>
      <c r="M16" s="79">
        <v>0</v>
      </c>
      <c r="N16" s="73">
        <v>5</v>
      </c>
      <c r="O16" s="73">
        <v>0</v>
      </c>
      <c r="P16" s="79">
        <v>15</v>
      </c>
      <c r="Q16" s="73">
        <v>0</v>
      </c>
      <c r="R16" s="80">
        <f>IF(V16="Xuất sắc",5,IF(V16="Giỏi",4,IF(V16="Khá",3,IF(V16="TB",1,0))))</f>
        <v>1</v>
      </c>
      <c r="S16" s="81">
        <f>SUM(J16:R16)</f>
        <v>52</v>
      </c>
      <c r="T16" s="80" t="str">
        <f>IF(S16&gt;=90,"Xuất sắc",IF(S16&gt;=80,"Tốt",IF(S16&gt;=70,"Khá",IF(S16&gt;=50,"TB","Yếu"))))</f>
        <v>TB</v>
      </c>
      <c r="U16" s="82" t="s">
        <v>205</v>
      </c>
      <c r="V16" s="83" t="s">
        <v>182</v>
      </c>
      <c r="W16" s="84"/>
    </row>
    <row r="17" spans="1:23" s="88" customFormat="1" ht="26.25" customHeight="1">
      <c r="A17" s="73">
        <v>10</v>
      </c>
      <c r="B17" s="86">
        <v>2310060221</v>
      </c>
      <c r="C17" s="75" t="s">
        <v>608</v>
      </c>
      <c r="D17" s="76" t="s">
        <v>43</v>
      </c>
      <c r="E17" s="74"/>
      <c r="F17" s="78"/>
      <c r="G17" s="73"/>
      <c r="H17" s="73"/>
      <c r="I17" s="74"/>
      <c r="J17" s="174">
        <v>23</v>
      </c>
      <c r="K17" s="175">
        <v>0</v>
      </c>
      <c r="L17" s="79">
        <v>4</v>
      </c>
      <c r="M17" s="79">
        <v>0</v>
      </c>
      <c r="N17" s="73">
        <v>5</v>
      </c>
      <c r="O17" s="73">
        <v>0</v>
      </c>
      <c r="P17" s="79">
        <v>15</v>
      </c>
      <c r="Q17" s="73">
        <v>0</v>
      </c>
      <c r="R17" s="80">
        <f>IF(V17="Xuất sắc",5,IF(V17="Giỏi",4,IF(V17="Khá",3,IF(V17="TB",1,0))))</f>
        <v>0</v>
      </c>
      <c r="S17" s="81">
        <f>SUM(J17:R17)</f>
        <v>47</v>
      </c>
      <c r="T17" s="80" t="str">
        <f>IF(S17&gt;=90,"Xuất sắc",IF(S17&gt;=80,"Tốt",IF(S17&gt;=70,"Khá",IF(S17&gt;=50,"TB","Yếu"))))</f>
        <v>Yếu</v>
      </c>
      <c r="U17" s="82" t="s">
        <v>901</v>
      </c>
      <c r="V17" s="83" t="s">
        <v>189</v>
      </c>
      <c r="W17" s="84"/>
    </row>
    <row r="18" spans="1:23" s="88" customFormat="1" ht="26.25" customHeight="1">
      <c r="A18" s="73">
        <v>11</v>
      </c>
      <c r="B18" s="86">
        <v>2310060222</v>
      </c>
      <c r="C18" s="75" t="s">
        <v>719</v>
      </c>
      <c r="D18" s="76" t="s">
        <v>60</v>
      </c>
      <c r="E18" s="74"/>
      <c r="F18" s="78"/>
      <c r="G18" s="73"/>
      <c r="H18" s="73"/>
      <c r="I18" s="74"/>
      <c r="J18" s="174">
        <v>23</v>
      </c>
      <c r="K18" s="175">
        <v>0</v>
      </c>
      <c r="L18" s="79">
        <v>0</v>
      </c>
      <c r="M18" s="79">
        <v>0</v>
      </c>
      <c r="N18" s="73">
        <v>5</v>
      </c>
      <c r="O18" s="73">
        <v>0</v>
      </c>
      <c r="P18" s="79">
        <v>0</v>
      </c>
      <c r="Q18" s="73">
        <v>0</v>
      </c>
      <c r="R18" s="80">
        <f>IF(V18="Xuất sắc",5,IF(V18="Giỏi",4,IF(V18="Khá",3,IF(V18="TB",1,0))))</f>
        <v>1</v>
      </c>
      <c r="S18" s="81">
        <f>SUM(J18:R18)</f>
        <v>29</v>
      </c>
      <c r="T18" s="80" t="str">
        <f>IF(S18&gt;=90,"Xuất sắc",IF(S18&gt;=80,"Tốt",IF(S18&gt;=70,"Khá",IF(S18&gt;=50,"TB","Yếu"))))</f>
        <v>Yếu</v>
      </c>
      <c r="U18" s="82" t="s">
        <v>382</v>
      </c>
      <c r="V18" s="83" t="s">
        <v>182</v>
      </c>
      <c r="W18" s="84"/>
    </row>
    <row r="19" spans="1:23" s="88" customFormat="1" ht="26.25" customHeight="1">
      <c r="A19" s="73">
        <v>12</v>
      </c>
      <c r="B19" s="86">
        <v>2310060223</v>
      </c>
      <c r="C19" s="75" t="s">
        <v>718</v>
      </c>
      <c r="D19" s="76" t="s">
        <v>489</v>
      </c>
      <c r="E19" s="74"/>
      <c r="F19" s="78"/>
      <c r="G19" s="73"/>
      <c r="H19" s="73"/>
      <c r="I19" s="74"/>
      <c r="J19" s="174">
        <v>25</v>
      </c>
      <c r="K19" s="175">
        <v>7</v>
      </c>
      <c r="L19" s="79">
        <v>4</v>
      </c>
      <c r="M19" s="79">
        <v>5</v>
      </c>
      <c r="N19" s="73">
        <v>5</v>
      </c>
      <c r="O19" s="73">
        <v>0</v>
      </c>
      <c r="P19" s="79">
        <v>10</v>
      </c>
      <c r="Q19" s="73">
        <v>0</v>
      </c>
      <c r="R19" s="80">
        <f>IF(V19="Xuất sắc",5,IF(V19="Giỏi",4,IF(V19="Khá",3,IF(V19="TB",1,0))))</f>
        <v>3</v>
      </c>
      <c r="S19" s="81">
        <f>SUM(J19:R19)</f>
        <v>59</v>
      </c>
      <c r="T19" s="80" t="str">
        <f>IF(S19&gt;=90,"Xuất sắc",IF(S19&gt;=80,"Tốt",IF(S19&gt;=70,"Khá",IF(S19&gt;=50,"TB","Yếu"))))</f>
        <v>TB</v>
      </c>
      <c r="U19" s="82" t="s">
        <v>185</v>
      </c>
      <c r="V19" s="83" t="s">
        <v>186</v>
      </c>
      <c r="W19" s="84"/>
    </row>
    <row r="20" spans="1:23" s="88" customFormat="1" ht="26.25" customHeight="1">
      <c r="A20" s="73">
        <v>13</v>
      </c>
      <c r="B20" s="258">
        <v>2310060224</v>
      </c>
      <c r="C20" s="75"/>
      <c r="D20" s="76"/>
      <c r="E20" s="74"/>
      <c r="F20" s="78"/>
      <c r="G20" s="73"/>
      <c r="H20" s="73"/>
      <c r="I20" s="74"/>
      <c r="J20" s="174"/>
      <c r="K20" s="175"/>
      <c r="L20" s="79"/>
      <c r="M20" s="79"/>
      <c r="N20" s="73"/>
      <c r="O20" s="73"/>
      <c r="P20" s="79"/>
      <c r="Q20" s="73"/>
      <c r="R20" s="80"/>
      <c r="S20" s="81"/>
      <c r="T20" s="80"/>
      <c r="U20" s="82" t="s">
        <v>376</v>
      </c>
      <c r="V20" s="83" t="s">
        <v>189</v>
      </c>
      <c r="W20" s="84"/>
    </row>
    <row r="21" spans="1:23" s="88" customFormat="1" ht="26.25" customHeight="1">
      <c r="A21" s="73">
        <v>14</v>
      </c>
      <c r="B21" s="86">
        <v>2310060225</v>
      </c>
      <c r="C21" s="75" t="s">
        <v>716</v>
      </c>
      <c r="D21" s="76" t="s">
        <v>219</v>
      </c>
      <c r="E21" s="74"/>
      <c r="F21" s="78"/>
      <c r="G21" s="73"/>
      <c r="H21" s="73"/>
      <c r="I21" s="74"/>
      <c r="J21" s="174">
        <v>25</v>
      </c>
      <c r="K21" s="175">
        <v>6</v>
      </c>
      <c r="L21" s="79">
        <v>4</v>
      </c>
      <c r="M21" s="79">
        <v>7</v>
      </c>
      <c r="N21" s="73">
        <v>5</v>
      </c>
      <c r="O21" s="73">
        <v>0</v>
      </c>
      <c r="P21" s="79">
        <v>10</v>
      </c>
      <c r="Q21" s="73">
        <v>0</v>
      </c>
      <c r="R21" s="80">
        <f>IF(V21="Xuất sắc",5,IF(V21="Giỏi",4,IF(V21="Khá",3,IF(V21="TB",1,0))))</f>
        <v>3</v>
      </c>
      <c r="S21" s="81">
        <f>SUM(J21:R21)</f>
        <v>60</v>
      </c>
      <c r="T21" s="80" t="str">
        <f>IF(S21&gt;=90,"Xuất sắc",IF(S21&gt;=80,"Tốt",IF(S21&gt;=70,"Khá",IF(S21&gt;=50,"TB","Yếu"))))</f>
        <v>TB</v>
      </c>
      <c r="U21" s="82" t="s">
        <v>446</v>
      </c>
      <c r="V21" s="83" t="s">
        <v>186</v>
      </c>
      <c r="W21" s="84"/>
    </row>
    <row r="22" spans="1:23" s="88" customFormat="1" ht="26.25" customHeight="1">
      <c r="A22" s="73">
        <v>15</v>
      </c>
      <c r="B22" s="86">
        <v>2310060226</v>
      </c>
      <c r="C22" s="75" t="s">
        <v>717</v>
      </c>
      <c r="D22" s="76" t="s">
        <v>70</v>
      </c>
      <c r="E22" s="74"/>
      <c r="F22" s="78"/>
      <c r="G22" s="73"/>
      <c r="H22" s="73"/>
      <c r="I22" s="74"/>
      <c r="J22" s="174">
        <v>25</v>
      </c>
      <c r="K22" s="175">
        <v>7</v>
      </c>
      <c r="L22" s="79">
        <v>8</v>
      </c>
      <c r="M22" s="79">
        <v>10</v>
      </c>
      <c r="N22" s="73">
        <v>5</v>
      </c>
      <c r="O22" s="73">
        <v>0</v>
      </c>
      <c r="P22" s="79">
        <v>15</v>
      </c>
      <c r="Q22" s="73">
        <v>0</v>
      </c>
      <c r="R22" s="80">
        <f>IF(V22="Xuất sắc",5,IF(V22="Giỏi",4,IF(V22="Khá",3,IF(V22="TB",1,0))))</f>
        <v>0</v>
      </c>
      <c r="S22" s="81">
        <f>SUM(J22:R22)</f>
        <v>70</v>
      </c>
      <c r="T22" s="80" t="str">
        <f>IF(S22&gt;=90,"Xuất sắc",IF(S22&gt;=80,"Tốt",IF(S22&gt;=70,"Khá",IF(S22&gt;=50,"TB","Yếu"))))</f>
        <v>Khá</v>
      </c>
      <c r="U22" s="82" t="s">
        <v>901</v>
      </c>
      <c r="V22" s="83" t="s">
        <v>189</v>
      </c>
      <c r="W22" s="84"/>
    </row>
    <row r="23" spans="1:23" s="88" customFormat="1" ht="26.25" customHeight="1">
      <c r="A23" s="73">
        <v>16</v>
      </c>
      <c r="B23" s="86">
        <v>2310060227</v>
      </c>
      <c r="C23" s="75" t="s">
        <v>538</v>
      </c>
      <c r="D23" s="76" t="s">
        <v>71</v>
      </c>
      <c r="E23" s="74" t="s">
        <v>620</v>
      </c>
      <c r="F23" s="78"/>
      <c r="G23" s="73"/>
      <c r="H23" s="73"/>
      <c r="I23" s="74"/>
      <c r="J23" s="174">
        <v>25</v>
      </c>
      <c r="K23" s="175">
        <v>7</v>
      </c>
      <c r="L23" s="79">
        <v>8</v>
      </c>
      <c r="M23" s="79">
        <v>5</v>
      </c>
      <c r="N23" s="73">
        <v>10</v>
      </c>
      <c r="O23" s="73">
        <v>10</v>
      </c>
      <c r="P23" s="79">
        <v>15</v>
      </c>
      <c r="Q23" s="73">
        <v>0</v>
      </c>
      <c r="R23" s="80">
        <f>IF(V23="Xuất sắc",5,IF(V23="Giỏi",4,IF(V23="Khá",3,IF(V23="TB",1,0))))</f>
        <v>1</v>
      </c>
      <c r="S23" s="81">
        <f>SUM(J23:R23)</f>
        <v>81</v>
      </c>
      <c r="T23" s="80" t="str">
        <f>IF(S23&gt;=90,"Xuất sắc",IF(S23&gt;=80,"Tốt",IF(S23&gt;=70,"Khá",IF(S23&gt;=50,"TB","Yếu"))))</f>
        <v>Tốt</v>
      </c>
      <c r="U23" s="82" t="s">
        <v>382</v>
      </c>
      <c r="V23" s="83" t="s">
        <v>182</v>
      </c>
      <c r="W23" s="171" t="s">
        <v>705</v>
      </c>
    </row>
    <row r="24" spans="1:23" s="88" customFormat="1" ht="26.25" customHeight="1">
      <c r="A24" s="73">
        <v>17</v>
      </c>
      <c r="B24" s="86">
        <v>2310060228</v>
      </c>
      <c r="C24" s="75" t="s">
        <v>72</v>
      </c>
      <c r="D24" s="76" t="s">
        <v>224</v>
      </c>
      <c r="E24" s="74"/>
      <c r="F24" s="78"/>
      <c r="G24" s="73"/>
      <c r="H24" s="73"/>
      <c r="I24" s="74"/>
      <c r="J24" s="174">
        <v>25</v>
      </c>
      <c r="K24" s="175">
        <v>7</v>
      </c>
      <c r="L24" s="79">
        <v>4</v>
      </c>
      <c r="M24" s="79">
        <v>5</v>
      </c>
      <c r="N24" s="73">
        <v>5</v>
      </c>
      <c r="O24" s="73">
        <v>0</v>
      </c>
      <c r="P24" s="79">
        <v>12</v>
      </c>
      <c r="Q24" s="73">
        <v>0</v>
      </c>
      <c r="R24" s="80">
        <f>IF(V24="Xuất sắc",5,IF(V24="Giỏi",4,IF(V24="Khá",3,IF(V24="TB",1,0))))</f>
        <v>0</v>
      </c>
      <c r="S24" s="81">
        <f>SUM(J24:R24)</f>
        <v>58</v>
      </c>
      <c r="T24" s="80" t="str">
        <f>IF(S24&gt;=90,"Xuất sắc",IF(S24&gt;=80,"Tốt",IF(S24&gt;=70,"Khá",IF(S24&gt;=50,"TB","Yếu"))))</f>
        <v>TB</v>
      </c>
      <c r="U24" s="82" t="s">
        <v>385</v>
      </c>
      <c r="V24" s="83" t="s">
        <v>189</v>
      </c>
      <c r="W24" s="84"/>
    </row>
    <row r="25" spans="1:23" s="88" customFormat="1" ht="26.25" customHeight="1">
      <c r="A25" s="73">
        <v>18</v>
      </c>
      <c r="B25" s="86">
        <v>2310060229</v>
      </c>
      <c r="C25" s="75" t="s">
        <v>718</v>
      </c>
      <c r="D25" s="76" t="s">
        <v>639</v>
      </c>
      <c r="E25" s="74"/>
      <c r="F25" s="78"/>
      <c r="G25" s="73"/>
      <c r="H25" s="73"/>
      <c r="I25" s="74"/>
      <c r="J25" s="174">
        <v>25</v>
      </c>
      <c r="K25" s="175">
        <v>5</v>
      </c>
      <c r="L25" s="79">
        <v>4</v>
      </c>
      <c r="M25" s="79">
        <v>8</v>
      </c>
      <c r="N25" s="73">
        <v>5</v>
      </c>
      <c r="O25" s="73">
        <v>0</v>
      </c>
      <c r="P25" s="79">
        <v>15</v>
      </c>
      <c r="Q25" s="73">
        <v>0</v>
      </c>
      <c r="R25" s="80">
        <f>IF(V25="Xuất sắc",5,IF(V25="Giỏi",4,IF(V25="Khá",3,IF(V25="TB",1,0))))</f>
        <v>3</v>
      </c>
      <c r="S25" s="81">
        <f>SUM(J25:R25)</f>
        <v>65</v>
      </c>
      <c r="T25" s="80" t="str">
        <f>IF(S25&gt;=90,"Xuất sắc",IF(S25&gt;=80,"Tốt",IF(S25&gt;=70,"Khá",IF(S25&gt;=50,"TB","Yếu"))))</f>
        <v>TB</v>
      </c>
      <c r="U25" s="82" t="s">
        <v>440</v>
      </c>
      <c r="V25" s="83" t="s">
        <v>186</v>
      </c>
      <c r="W25" s="84"/>
    </row>
    <row r="26" spans="1:23" s="88" customFormat="1" ht="26.25" customHeight="1">
      <c r="A26" s="73">
        <v>19</v>
      </c>
      <c r="B26" s="86">
        <v>2310060230</v>
      </c>
      <c r="C26" s="75" t="s">
        <v>720</v>
      </c>
      <c r="D26" s="76" t="s">
        <v>423</v>
      </c>
      <c r="E26" s="74"/>
      <c r="F26" s="78"/>
      <c r="G26" s="73"/>
      <c r="H26" s="73"/>
      <c r="I26" s="74"/>
      <c r="J26" s="174">
        <v>25</v>
      </c>
      <c r="K26" s="175">
        <v>7</v>
      </c>
      <c r="L26" s="79">
        <v>4</v>
      </c>
      <c r="M26" s="79">
        <v>5</v>
      </c>
      <c r="N26" s="73">
        <v>5</v>
      </c>
      <c r="O26" s="73">
        <v>0</v>
      </c>
      <c r="P26" s="79">
        <v>15</v>
      </c>
      <c r="Q26" s="73">
        <v>0</v>
      </c>
      <c r="R26" s="80">
        <f>IF(V26="Xuất sắc",5,IF(V26="Giỏi",4,IF(V26="Khá",3,IF(V26="TB",1,0))))</f>
        <v>0</v>
      </c>
      <c r="S26" s="81">
        <f>SUM(J26:R26)</f>
        <v>61</v>
      </c>
      <c r="T26" s="80" t="str">
        <f>IF(S26&gt;=90,"Xuất sắc",IF(S26&gt;=80,"Tốt",IF(S26&gt;=70,"Khá",IF(S26&gt;=50,"TB","Yếu"))))</f>
        <v>TB</v>
      </c>
      <c r="U26" s="82" t="s">
        <v>377</v>
      </c>
      <c r="V26" s="83" t="s">
        <v>189</v>
      </c>
      <c r="W26" s="84"/>
    </row>
    <row r="27" spans="1:23" s="88" customFormat="1" ht="26.25" customHeight="1">
      <c r="A27" s="73">
        <v>20</v>
      </c>
      <c r="B27" s="86">
        <v>2310060231</v>
      </c>
      <c r="C27" s="75" t="s">
        <v>721</v>
      </c>
      <c r="D27" s="76" t="s">
        <v>384</v>
      </c>
      <c r="E27" s="74"/>
      <c r="F27" s="78"/>
      <c r="G27" s="73"/>
      <c r="H27" s="73"/>
      <c r="I27" s="74"/>
      <c r="J27" s="174">
        <v>25</v>
      </c>
      <c r="K27" s="175">
        <v>5</v>
      </c>
      <c r="L27" s="79">
        <v>4</v>
      </c>
      <c r="M27" s="79">
        <v>6</v>
      </c>
      <c r="N27" s="73">
        <v>5</v>
      </c>
      <c r="O27" s="73">
        <v>0</v>
      </c>
      <c r="P27" s="79">
        <v>10</v>
      </c>
      <c r="Q27" s="73">
        <v>0</v>
      </c>
      <c r="R27" s="80">
        <f>IF(V27="Xuất sắc",5,IF(V27="Giỏi",4,IF(V27="Khá",3,IF(V27="TB",1,0))))</f>
        <v>0</v>
      </c>
      <c r="S27" s="81">
        <f>SUM(J27:R27)</f>
        <v>55</v>
      </c>
      <c r="T27" s="80" t="str">
        <f>IF(S27&gt;=90,"Xuất sắc",IF(S27&gt;=80,"Tốt",IF(S27&gt;=70,"Khá",IF(S27&gt;=50,"TB","Yếu"))))</f>
        <v>TB</v>
      </c>
      <c r="U27" s="82" t="s">
        <v>532</v>
      </c>
      <c r="V27" s="83" t="s">
        <v>189</v>
      </c>
      <c r="W27" s="84"/>
    </row>
    <row r="28" spans="1:23" s="88" customFormat="1" ht="26.25" customHeight="1">
      <c r="A28" s="73">
        <v>21</v>
      </c>
      <c r="B28" s="86">
        <v>2310060232</v>
      </c>
      <c r="C28" s="75" t="s">
        <v>722</v>
      </c>
      <c r="D28" s="76" t="s">
        <v>73</v>
      </c>
      <c r="E28" s="74"/>
      <c r="F28" s="78"/>
      <c r="G28" s="73"/>
      <c r="H28" s="73"/>
      <c r="I28" s="74"/>
      <c r="J28" s="174">
        <v>25</v>
      </c>
      <c r="K28" s="175">
        <v>7</v>
      </c>
      <c r="L28" s="79">
        <v>4</v>
      </c>
      <c r="M28" s="79">
        <v>5</v>
      </c>
      <c r="N28" s="73">
        <v>5</v>
      </c>
      <c r="O28" s="73">
        <v>0</v>
      </c>
      <c r="P28" s="79">
        <v>10</v>
      </c>
      <c r="Q28" s="73">
        <v>0</v>
      </c>
      <c r="R28" s="80">
        <f>IF(V28="Xuất sắc",5,IF(V28="Giỏi",4,IF(V28="Khá",3,IF(V28="TB",1,0))))</f>
        <v>0</v>
      </c>
      <c r="S28" s="81">
        <f>SUM(J28:R28)</f>
        <v>56</v>
      </c>
      <c r="T28" s="80" t="str">
        <f>IF(S28&gt;=90,"Xuất sắc",IF(S28&gt;=80,"Tốt",IF(S28&gt;=70,"Khá",IF(S28&gt;=50,"TB","Yếu"))))</f>
        <v>TB</v>
      </c>
      <c r="U28" s="82" t="s">
        <v>901</v>
      </c>
      <c r="V28" s="83" t="s">
        <v>189</v>
      </c>
      <c r="W28" s="84"/>
    </row>
    <row r="29" spans="1:23" s="88" customFormat="1" ht="26.25" customHeight="1">
      <c r="A29" s="73">
        <v>22</v>
      </c>
      <c r="B29" s="86">
        <v>2310060233</v>
      </c>
      <c r="C29" s="75" t="s">
        <v>723</v>
      </c>
      <c r="D29" s="76" t="s">
        <v>349</v>
      </c>
      <c r="E29" s="74"/>
      <c r="F29" s="78"/>
      <c r="G29" s="73"/>
      <c r="H29" s="73"/>
      <c r="I29" s="74"/>
      <c r="J29" s="174">
        <v>25</v>
      </c>
      <c r="K29" s="175">
        <v>7</v>
      </c>
      <c r="L29" s="79">
        <v>4</v>
      </c>
      <c r="M29" s="79">
        <v>5</v>
      </c>
      <c r="N29" s="73">
        <v>5</v>
      </c>
      <c r="O29" s="73">
        <v>0</v>
      </c>
      <c r="P29" s="79">
        <v>12</v>
      </c>
      <c r="Q29" s="73">
        <v>0</v>
      </c>
      <c r="R29" s="80">
        <f>IF(V29="Xuất sắc",5,IF(V29="Giỏi",4,IF(V29="Khá",3,IF(V29="TB",1,0))))</f>
        <v>0</v>
      </c>
      <c r="S29" s="81">
        <f>SUM(J29:R29)</f>
        <v>58</v>
      </c>
      <c r="T29" s="80" t="str">
        <f>IF(S29&gt;=90,"Xuất sắc",IF(S29&gt;=80,"Tốt",IF(S29&gt;=70,"Khá",IF(S29&gt;=50,"TB","Yếu"))))</f>
        <v>TB</v>
      </c>
      <c r="U29" s="82" t="s">
        <v>486</v>
      </c>
      <c r="V29" s="83" t="s">
        <v>189</v>
      </c>
      <c r="W29" s="84"/>
    </row>
    <row r="30" spans="1:23" s="88" customFormat="1" ht="26.25" customHeight="1">
      <c r="A30" s="73">
        <v>23</v>
      </c>
      <c r="B30" s="86">
        <v>2310060234</v>
      </c>
      <c r="C30" s="75" t="s">
        <v>726</v>
      </c>
      <c r="D30" s="76" t="s">
        <v>32</v>
      </c>
      <c r="E30" s="74"/>
      <c r="F30" s="78"/>
      <c r="G30" s="73"/>
      <c r="H30" s="73"/>
      <c r="I30" s="74"/>
      <c r="J30" s="174">
        <v>25</v>
      </c>
      <c r="K30" s="175">
        <v>7</v>
      </c>
      <c r="L30" s="79">
        <v>8</v>
      </c>
      <c r="M30" s="79">
        <v>10</v>
      </c>
      <c r="N30" s="73">
        <v>5</v>
      </c>
      <c r="O30" s="73">
        <v>10</v>
      </c>
      <c r="P30" s="79">
        <v>11</v>
      </c>
      <c r="Q30" s="73">
        <v>5</v>
      </c>
      <c r="R30" s="80">
        <f>IF(V30="Xuất sắc",5,IF(V30="Giỏi",4,IF(V30="Khá",3,IF(V30="TB",1,0))))</f>
        <v>0</v>
      </c>
      <c r="S30" s="81">
        <f>SUM(J30:R30)</f>
        <v>81</v>
      </c>
      <c r="T30" s="80" t="str">
        <f>IF(S30&gt;=90,"Xuất sắc",IF(S30&gt;=80,"Tốt",IF(S30&gt;=70,"Khá",IF(S30&gt;=50,"TB","Yếu"))))</f>
        <v>Tốt</v>
      </c>
      <c r="U30" s="82" t="s">
        <v>377</v>
      </c>
      <c r="V30" s="83" t="s">
        <v>189</v>
      </c>
      <c r="W30" s="176" t="s">
        <v>705</v>
      </c>
    </row>
    <row r="31" spans="1:23" s="88" customFormat="1" ht="26.25" customHeight="1">
      <c r="A31" s="73">
        <v>24</v>
      </c>
      <c r="B31" s="86">
        <v>2310060235</v>
      </c>
      <c r="C31" s="75" t="s">
        <v>725</v>
      </c>
      <c r="D31" s="76" t="s">
        <v>32</v>
      </c>
      <c r="E31" s="74"/>
      <c r="F31" s="78"/>
      <c r="G31" s="73"/>
      <c r="H31" s="73"/>
      <c r="I31" s="74"/>
      <c r="J31" s="174">
        <v>23</v>
      </c>
      <c r="K31" s="175">
        <v>7</v>
      </c>
      <c r="L31" s="79">
        <v>8</v>
      </c>
      <c r="M31" s="79">
        <v>5</v>
      </c>
      <c r="N31" s="73">
        <v>5</v>
      </c>
      <c r="O31" s="73">
        <v>0</v>
      </c>
      <c r="P31" s="79">
        <v>13</v>
      </c>
      <c r="Q31" s="73">
        <v>0</v>
      </c>
      <c r="R31" s="80">
        <f>IF(V31="Xuất sắc",5,IF(V31="Giỏi",4,IF(V31="Khá",3,IF(V31="TB",1,0))))</f>
        <v>1</v>
      </c>
      <c r="S31" s="81">
        <f>SUM(J31:R31)</f>
        <v>62</v>
      </c>
      <c r="T31" s="80" t="str">
        <f>IF(S31&gt;=90,"Xuất sắc",IF(S31&gt;=80,"Tốt",IF(S31&gt;=70,"Khá",IF(S31&gt;=50,"TB","Yếu"))))</f>
        <v>TB</v>
      </c>
      <c r="U31" s="82" t="s">
        <v>202</v>
      </c>
      <c r="V31" s="83" t="s">
        <v>182</v>
      </c>
      <c r="W31" s="84"/>
    </row>
    <row r="32" spans="1:23" s="88" customFormat="1" ht="26.25" customHeight="1">
      <c r="A32" s="73">
        <v>25</v>
      </c>
      <c r="B32" s="86">
        <v>2310060236</v>
      </c>
      <c r="C32" s="75" t="s">
        <v>727</v>
      </c>
      <c r="D32" s="76" t="s">
        <v>61</v>
      </c>
      <c r="E32" s="74"/>
      <c r="F32" s="78"/>
      <c r="G32" s="73"/>
      <c r="H32" s="73"/>
      <c r="I32" s="74"/>
      <c r="J32" s="174">
        <v>25</v>
      </c>
      <c r="K32" s="175">
        <v>7</v>
      </c>
      <c r="L32" s="79">
        <v>8</v>
      </c>
      <c r="M32" s="79">
        <v>10</v>
      </c>
      <c r="N32" s="73">
        <v>5</v>
      </c>
      <c r="O32" s="73">
        <v>0</v>
      </c>
      <c r="P32" s="79">
        <v>15</v>
      </c>
      <c r="Q32" s="73">
        <v>5</v>
      </c>
      <c r="R32" s="80">
        <f>IF(V32="Xuất sắc",5,IF(V32="Giỏi",4,IF(V32="Khá",3,IF(V32="TB",1,0))))</f>
        <v>1</v>
      </c>
      <c r="S32" s="81">
        <f>SUM(J32:R32)</f>
        <v>76</v>
      </c>
      <c r="T32" s="80" t="str">
        <f>IF(S32&gt;=90,"Xuất sắc",IF(S32&gt;=80,"Tốt",IF(S32&gt;=70,"Khá",IF(S32&gt;=50,"TB","Yếu"))))</f>
        <v>Khá</v>
      </c>
      <c r="U32" s="82" t="s">
        <v>482</v>
      </c>
      <c r="V32" s="83" t="s">
        <v>182</v>
      </c>
      <c r="W32" s="84"/>
    </row>
    <row r="33" spans="1:23" s="88" customFormat="1" ht="26.25" customHeight="1">
      <c r="A33" s="73">
        <v>26</v>
      </c>
      <c r="B33" s="86">
        <v>2310060237</v>
      </c>
      <c r="C33" s="75" t="s">
        <v>724</v>
      </c>
      <c r="D33" s="76" t="s">
        <v>236</v>
      </c>
      <c r="E33" s="74"/>
      <c r="F33" s="78"/>
      <c r="G33" s="73"/>
      <c r="H33" s="73"/>
      <c r="I33" s="74"/>
      <c r="J33" s="174">
        <v>23</v>
      </c>
      <c r="K33" s="175">
        <v>0</v>
      </c>
      <c r="L33" s="79">
        <v>0</v>
      </c>
      <c r="M33" s="79">
        <v>0</v>
      </c>
      <c r="N33" s="73">
        <v>5</v>
      </c>
      <c r="O33" s="73">
        <v>0</v>
      </c>
      <c r="P33" s="79">
        <v>0</v>
      </c>
      <c r="Q33" s="73">
        <v>0</v>
      </c>
      <c r="R33" s="80">
        <f>IF(V33="Xuất sắc",5,IF(V33="Giỏi",4,IF(V33="Khá",3,IF(V33="TB",1,0))))</f>
        <v>0</v>
      </c>
      <c r="S33" s="81">
        <f>SUM(J33:R33)</f>
        <v>28</v>
      </c>
      <c r="T33" s="80" t="str">
        <f>IF(S33&gt;=90,"Xuất sắc",IF(S33&gt;=80,"Tốt",IF(S33&gt;=70,"Khá",IF(S33&gt;=50,"TB","Yếu"))))</f>
        <v>Yếu</v>
      </c>
      <c r="U33" s="82" t="s">
        <v>377</v>
      </c>
      <c r="V33" s="83" t="s">
        <v>189</v>
      </c>
      <c r="W33" s="84"/>
    </row>
    <row r="34" spans="1:23" s="88" customFormat="1" ht="26.25" customHeight="1">
      <c r="A34" s="73">
        <v>27</v>
      </c>
      <c r="B34" s="86">
        <v>2310060238</v>
      </c>
      <c r="C34" s="75" t="s">
        <v>730</v>
      </c>
      <c r="D34" s="76" t="s">
        <v>62</v>
      </c>
      <c r="E34" s="74"/>
      <c r="F34" s="78"/>
      <c r="G34" s="73"/>
      <c r="H34" s="73"/>
      <c r="I34" s="74"/>
      <c r="J34" s="174">
        <v>25</v>
      </c>
      <c r="K34" s="175">
        <v>6</v>
      </c>
      <c r="L34" s="79">
        <v>4</v>
      </c>
      <c r="M34" s="79">
        <v>9</v>
      </c>
      <c r="N34" s="73">
        <v>5</v>
      </c>
      <c r="O34" s="73">
        <v>0</v>
      </c>
      <c r="P34" s="79">
        <v>15</v>
      </c>
      <c r="Q34" s="73">
        <v>0</v>
      </c>
      <c r="R34" s="80">
        <f>IF(V34="Xuất sắc",5,IF(V34="Giỏi",4,IF(V34="Khá",3,IF(V34="TB",1,0))))</f>
        <v>4</v>
      </c>
      <c r="S34" s="81">
        <f>SUM(J34:R34)</f>
        <v>68</v>
      </c>
      <c r="T34" s="80" t="str">
        <f>IF(S34&gt;=90,"Xuất sắc",IF(S34&gt;=80,"Tốt",IF(S34&gt;=70,"Khá",IF(S34&gt;=50,"TB","Yếu"))))</f>
        <v>TB</v>
      </c>
      <c r="U34" s="82" t="s">
        <v>272</v>
      </c>
      <c r="V34" s="83" t="s">
        <v>273</v>
      </c>
      <c r="W34" s="84"/>
    </row>
    <row r="35" spans="1:23" s="88" customFormat="1" ht="26.25" customHeight="1">
      <c r="A35" s="73">
        <v>28</v>
      </c>
      <c r="B35" s="86">
        <v>2310060239</v>
      </c>
      <c r="C35" s="75" t="s">
        <v>181</v>
      </c>
      <c r="D35" s="76" t="s">
        <v>728</v>
      </c>
      <c r="E35" s="74"/>
      <c r="F35" s="78"/>
      <c r="G35" s="73"/>
      <c r="H35" s="73"/>
      <c r="I35" s="74"/>
      <c r="J35" s="174">
        <v>25</v>
      </c>
      <c r="K35" s="175">
        <v>7</v>
      </c>
      <c r="L35" s="79">
        <v>8</v>
      </c>
      <c r="M35" s="79">
        <v>10</v>
      </c>
      <c r="N35" s="73">
        <v>5</v>
      </c>
      <c r="O35" s="73">
        <v>0</v>
      </c>
      <c r="P35" s="79">
        <v>15</v>
      </c>
      <c r="Q35" s="73">
        <v>0</v>
      </c>
      <c r="R35" s="80">
        <f>IF(V35="Xuất sắc",5,IF(V35="Giỏi",4,IF(V35="Khá",3,IF(V35="TB",1,0))))</f>
        <v>0</v>
      </c>
      <c r="S35" s="81">
        <f>SUM(J35:R35)</f>
        <v>70</v>
      </c>
      <c r="T35" s="80" t="str">
        <f>IF(S35&gt;=90,"Xuất sắc",IF(S35&gt;=80,"Tốt",IF(S35&gt;=70,"Khá",IF(S35&gt;=50,"TB","Yếu"))))</f>
        <v>Khá</v>
      </c>
      <c r="U35" s="82" t="s">
        <v>528</v>
      </c>
      <c r="V35" s="83" t="s">
        <v>189</v>
      </c>
      <c r="W35" s="84"/>
    </row>
    <row r="36" spans="1:23" s="88" customFormat="1" ht="26.25" customHeight="1">
      <c r="A36" s="73">
        <v>29</v>
      </c>
      <c r="B36" s="86">
        <v>2310060240</v>
      </c>
      <c r="C36" s="75" t="s">
        <v>74</v>
      </c>
      <c r="D36" s="76" t="s">
        <v>729</v>
      </c>
      <c r="E36" s="74"/>
      <c r="F36" s="78"/>
      <c r="G36" s="73"/>
      <c r="H36" s="73"/>
      <c r="I36" s="74"/>
      <c r="J36" s="174">
        <v>23</v>
      </c>
      <c r="K36" s="175">
        <v>0</v>
      </c>
      <c r="L36" s="79">
        <v>0</v>
      </c>
      <c r="M36" s="79">
        <v>0</v>
      </c>
      <c r="N36" s="73">
        <v>5</v>
      </c>
      <c r="O36" s="73">
        <v>0</v>
      </c>
      <c r="P36" s="79">
        <v>0</v>
      </c>
      <c r="Q36" s="73">
        <v>0</v>
      </c>
      <c r="R36" s="80">
        <f>IF(V36="Xuất sắc",5,IF(V36="Giỏi",4,IF(V36="Khá",3,IF(V36="TB",1,0))))</f>
        <v>0</v>
      </c>
      <c r="S36" s="81">
        <f>SUM(J36:R36)</f>
        <v>28</v>
      </c>
      <c r="T36" s="80" t="str">
        <f>IF(S36&gt;=90,"Xuất sắc",IF(S36&gt;=80,"Tốt",IF(S36&gt;=70,"Khá",IF(S36&gt;=50,"TB","Yếu"))))</f>
        <v>Yếu</v>
      </c>
      <c r="U36" s="82" t="s">
        <v>376</v>
      </c>
      <c r="V36" s="83" t="s">
        <v>189</v>
      </c>
      <c r="W36" s="84"/>
    </row>
    <row r="37" spans="1:23" s="88" customFormat="1" ht="26.25" customHeight="1">
      <c r="A37" s="73">
        <v>30</v>
      </c>
      <c r="B37" s="86">
        <v>2310060241</v>
      </c>
      <c r="C37" s="75" t="s">
        <v>731</v>
      </c>
      <c r="D37" s="76" t="s">
        <v>732</v>
      </c>
      <c r="E37" s="74"/>
      <c r="F37" s="78"/>
      <c r="G37" s="73"/>
      <c r="H37" s="73"/>
      <c r="I37" s="74"/>
      <c r="J37" s="174">
        <v>25</v>
      </c>
      <c r="K37" s="175">
        <v>6</v>
      </c>
      <c r="L37" s="79">
        <v>4</v>
      </c>
      <c r="M37" s="79">
        <v>7</v>
      </c>
      <c r="N37" s="73">
        <v>5</v>
      </c>
      <c r="O37" s="73">
        <v>0</v>
      </c>
      <c r="P37" s="79">
        <v>13</v>
      </c>
      <c r="Q37" s="73">
        <v>0</v>
      </c>
      <c r="R37" s="80">
        <f>IF(V37="Xuất sắc",5,IF(V37="Giỏi",4,IF(V37="Khá",3,IF(V37="TB",1,0))))</f>
        <v>3</v>
      </c>
      <c r="S37" s="81">
        <f>SUM(J37:R37)</f>
        <v>63</v>
      </c>
      <c r="T37" s="80" t="str">
        <f>IF(S37&gt;=90,"Xuất sắc",IF(S37&gt;=80,"Tốt",IF(S37&gt;=70,"Khá",IF(S37&gt;=50,"TB","Yếu"))))</f>
        <v>TB</v>
      </c>
      <c r="U37" s="82" t="s">
        <v>567</v>
      </c>
      <c r="V37" s="83" t="s">
        <v>186</v>
      </c>
      <c r="W37" s="84"/>
    </row>
    <row r="38" spans="1:23" s="88" customFormat="1" ht="26.25" customHeight="1">
      <c r="A38" s="73">
        <v>31</v>
      </c>
      <c r="B38" s="86">
        <v>2310060242</v>
      </c>
      <c r="C38" s="75" t="s">
        <v>733</v>
      </c>
      <c r="D38" s="76" t="s">
        <v>734</v>
      </c>
      <c r="E38" s="74"/>
      <c r="F38" s="78"/>
      <c r="G38" s="73"/>
      <c r="H38" s="73"/>
      <c r="I38" s="74"/>
      <c r="J38" s="174">
        <v>25</v>
      </c>
      <c r="K38" s="175">
        <v>7</v>
      </c>
      <c r="L38" s="79">
        <v>4</v>
      </c>
      <c r="M38" s="79">
        <v>8</v>
      </c>
      <c r="N38" s="73">
        <v>5</v>
      </c>
      <c r="O38" s="73">
        <v>0</v>
      </c>
      <c r="P38" s="79">
        <v>15</v>
      </c>
      <c r="Q38" s="73">
        <v>0</v>
      </c>
      <c r="R38" s="80">
        <f>IF(V38="Xuất sắc",5,IF(V38="Giỏi",4,IF(V38="Khá",3,IF(V38="TB",1,0))))</f>
        <v>3</v>
      </c>
      <c r="S38" s="81">
        <f>SUM(J38:R38)</f>
        <v>67</v>
      </c>
      <c r="T38" s="80" t="str">
        <f>IF(S38&gt;=90,"Xuất sắc",IF(S38&gt;=80,"Tốt",IF(S38&gt;=70,"Khá",IF(S38&gt;=50,"TB","Yếu"))))</f>
        <v>TB</v>
      </c>
      <c r="U38" s="82" t="s">
        <v>443</v>
      </c>
      <c r="V38" s="83" t="s">
        <v>186</v>
      </c>
      <c r="W38" s="84"/>
    </row>
    <row r="39" spans="1:23" s="88" customFormat="1" ht="26.25" customHeight="1">
      <c r="A39" s="73">
        <v>32</v>
      </c>
      <c r="B39" s="86">
        <v>2310060243</v>
      </c>
      <c r="C39" s="75" t="s">
        <v>736</v>
      </c>
      <c r="D39" s="76" t="s">
        <v>31</v>
      </c>
      <c r="E39" s="74"/>
      <c r="F39" s="78"/>
      <c r="G39" s="73"/>
      <c r="H39" s="73"/>
      <c r="I39" s="74"/>
      <c r="J39" s="174">
        <v>25</v>
      </c>
      <c r="K39" s="175">
        <v>7</v>
      </c>
      <c r="L39" s="79">
        <v>8</v>
      </c>
      <c r="M39" s="79">
        <v>9</v>
      </c>
      <c r="N39" s="73">
        <v>5</v>
      </c>
      <c r="O39" s="73">
        <v>0</v>
      </c>
      <c r="P39" s="79">
        <v>5</v>
      </c>
      <c r="Q39" s="73">
        <v>5</v>
      </c>
      <c r="R39" s="80">
        <f>IF(V39="Xuất sắc",5,IF(V39="Giỏi",4,IF(V39="Khá",3,IF(V39="TB",1,0))))</f>
        <v>3</v>
      </c>
      <c r="S39" s="81">
        <f>SUM(J39:R39)</f>
        <v>67</v>
      </c>
      <c r="T39" s="80" t="str">
        <f>IF(S39&gt;=90,"Xuất sắc",IF(S39&gt;=80,"Tốt",IF(S39&gt;=70,"Khá",IF(S39&gt;=50,"TB","Yếu"))))</f>
        <v>TB</v>
      </c>
      <c r="U39" s="82" t="s">
        <v>467</v>
      </c>
      <c r="V39" s="83" t="s">
        <v>186</v>
      </c>
      <c r="W39" s="176"/>
    </row>
    <row r="40" spans="1:23" s="88" customFormat="1" ht="26.25" customHeight="1">
      <c r="A40" s="73">
        <v>33</v>
      </c>
      <c r="B40" s="86">
        <v>2310060244</v>
      </c>
      <c r="C40" s="75" t="s">
        <v>260</v>
      </c>
      <c r="D40" s="76" t="s">
        <v>31</v>
      </c>
      <c r="E40" s="74" t="s">
        <v>735</v>
      </c>
      <c r="F40" s="78"/>
      <c r="G40" s="73"/>
      <c r="H40" s="73"/>
      <c r="I40" s="74"/>
      <c r="J40" s="174">
        <v>25</v>
      </c>
      <c r="K40" s="175">
        <v>7</v>
      </c>
      <c r="L40" s="79">
        <v>8</v>
      </c>
      <c r="M40" s="79">
        <v>10</v>
      </c>
      <c r="N40" s="73">
        <v>10</v>
      </c>
      <c r="O40" s="73">
        <v>7</v>
      </c>
      <c r="P40" s="79">
        <v>15</v>
      </c>
      <c r="Q40" s="73">
        <v>0</v>
      </c>
      <c r="R40" s="80">
        <f>IF(V40="Xuất sắc",5,IF(V40="Giỏi",4,IF(V40="Khá",3,IF(V40="TB",1,0))))</f>
        <v>3</v>
      </c>
      <c r="S40" s="81">
        <f>SUM(J40:R40)</f>
        <v>85</v>
      </c>
      <c r="T40" s="80" t="str">
        <f>IF(S40&gt;=90,"Xuất sắc",IF(S40&gt;=80,"Tốt",IF(S40&gt;=70,"Khá",IF(S40&gt;=50,"TB","Yếu"))))</f>
        <v>Tốt</v>
      </c>
      <c r="U40" s="82" t="s">
        <v>195</v>
      </c>
      <c r="V40" s="83" t="s">
        <v>186</v>
      </c>
      <c r="W40" s="171" t="s">
        <v>705</v>
      </c>
    </row>
    <row r="41" spans="1:23" s="88" customFormat="1" ht="26.25" customHeight="1">
      <c r="A41" s="73">
        <v>34</v>
      </c>
      <c r="B41" s="86">
        <v>2310060245</v>
      </c>
      <c r="C41" s="75" t="s">
        <v>737</v>
      </c>
      <c r="D41" s="76" t="s">
        <v>738</v>
      </c>
      <c r="E41" s="74"/>
      <c r="F41" s="78"/>
      <c r="G41" s="73"/>
      <c r="H41" s="73"/>
      <c r="I41" s="74"/>
      <c r="J41" s="174">
        <v>25</v>
      </c>
      <c r="K41" s="175">
        <v>6</v>
      </c>
      <c r="L41" s="79">
        <v>4</v>
      </c>
      <c r="M41" s="79">
        <v>5</v>
      </c>
      <c r="N41" s="73">
        <v>5</v>
      </c>
      <c r="O41" s="73">
        <v>0</v>
      </c>
      <c r="P41" s="79">
        <v>8</v>
      </c>
      <c r="Q41" s="73">
        <v>0</v>
      </c>
      <c r="R41" s="80">
        <f>IF(V41="Xuất sắc",5,IF(V41="Giỏi",4,IF(V41="Khá",3,IF(V41="TB",1,0))))</f>
        <v>1</v>
      </c>
      <c r="S41" s="81">
        <f>SUM(J41:R41)</f>
        <v>54</v>
      </c>
      <c r="T41" s="80" t="str">
        <f>IF(S41&gt;=90,"Xuất sắc",IF(S41&gt;=80,"Tốt",IF(S41&gt;=70,"Khá",IF(S41&gt;=50,"TB","Yếu"))))</f>
        <v>TB</v>
      </c>
      <c r="U41" s="82" t="s">
        <v>466</v>
      </c>
      <c r="V41" s="83" t="s">
        <v>182</v>
      </c>
      <c r="W41" s="84"/>
    </row>
    <row r="42" spans="1:23" s="88" customFormat="1" ht="26.25" customHeight="1">
      <c r="A42" s="73">
        <v>35</v>
      </c>
      <c r="B42" s="86">
        <v>2310060246</v>
      </c>
      <c r="C42" s="75" t="s">
        <v>739</v>
      </c>
      <c r="D42" s="76" t="s">
        <v>244</v>
      </c>
      <c r="E42" s="74"/>
      <c r="F42" s="78"/>
      <c r="G42" s="73"/>
      <c r="H42" s="73"/>
      <c r="I42" s="74"/>
      <c r="J42" s="174">
        <v>25</v>
      </c>
      <c r="K42" s="175">
        <v>7</v>
      </c>
      <c r="L42" s="79">
        <v>4</v>
      </c>
      <c r="M42" s="79">
        <v>5</v>
      </c>
      <c r="N42" s="73">
        <v>5</v>
      </c>
      <c r="O42" s="73">
        <v>0</v>
      </c>
      <c r="P42" s="79">
        <v>13</v>
      </c>
      <c r="Q42" s="73">
        <v>0</v>
      </c>
      <c r="R42" s="80">
        <f>IF(V42="Xuất sắc",5,IF(V42="Giỏi",4,IF(V42="Khá",3,IF(V42="TB",1,0))))</f>
        <v>3</v>
      </c>
      <c r="S42" s="81">
        <f>SUM(J42:R42)</f>
        <v>62</v>
      </c>
      <c r="T42" s="80" t="str">
        <f>IF(S42&gt;=90,"Xuất sắc",IF(S42&gt;=80,"Tốt",IF(S42&gt;=70,"Khá",IF(S42&gt;=50,"TB","Yếu"))))</f>
        <v>TB</v>
      </c>
      <c r="U42" s="82" t="s">
        <v>185</v>
      </c>
      <c r="V42" s="83" t="s">
        <v>186</v>
      </c>
      <c r="W42" s="84"/>
    </row>
    <row r="43" spans="1:23" s="88" customFormat="1" ht="26.25" customHeight="1">
      <c r="A43" s="73">
        <v>36</v>
      </c>
      <c r="B43" s="86">
        <v>2310060247</v>
      </c>
      <c r="C43" s="75" t="s">
        <v>740</v>
      </c>
      <c r="D43" s="76" t="s">
        <v>244</v>
      </c>
      <c r="E43" s="74"/>
      <c r="F43" s="78"/>
      <c r="G43" s="73"/>
      <c r="H43" s="73"/>
      <c r="I43" s="74"/>
      <c r="J43" s="174">
        <v>25</v>
      </c>
      <c r="K43" s="175">
        <v>7</v>
      </c>
      <c r="L43" s="79">
        <v>8</v>
      </c>
      <c r="M43" s="79">
        <v>5</v>
      </c>
      <c r="N43" s="73">
        <v>5</v>
      </c>
      <c r="O43" s="73">
        <v>0</v>
      </c>
      <c r="P43" s="79">
        <v>15</v>
      </c>
      <c r="Q43" s="73">
        <v>0</v>
      </c>
      <c r="R43" s="80">
        <f>IF(V43="Xuất sắc",5,IF(V43="Giỏi",4,IF(V43="Khá",3,IF(V43="TB",1,0))))</f>
        <v>0</v>
      </c>
      <c r="S43" s="81">
        <f>SUM(J43:R43)</f>
        <v>65</v>
      </c>
      <c r="T43" s="80" t="str">
        <f>IF(S43&gt;=90,"Xuất sắc",IF(S43&gt;=80,"Tốt",IF(S43&gt;=70,"Khá",IF(S43&gt;=50,"TB","Yếu"))))</f>
        <v>TB</v>
      </c>
      <c r="U43" s="82" t="s">
        <v>385</v>
      </c>
      <c r="V43" s="83" t="s">
        <v>189</v>
      </c>
      <c r="W43" s="84"/>
    </row>
    <row r="44" spans="1:23" s="88" customFormat="1" ht="26.25" customHeight="1">
      <c r="A44" s="73">
        <v>37</v>
      </c>
      <c r="B44" s="86">
        <v>2310060248</v>
      </c>
      <c r="C44" s="75" t="s">
        <v>741</v>
      </c>
      <c r="D44" s="76" t="s">
        <v>742</v>
      </c>
      <c r="E44" s="74"/>
      <c r="F44" s="78"/>
      <c r="G44" s="73"/>
      <c r="H44" s="73"/>
      <c r="I44" s="74"/>
      <c r="J44" s="174">
        <v>25</v>
      </c>
      <c r="K44" s="175">
        <v>5</v>
      </c>
      <c r="L44" s="79">
        <v>4</v>
      </c>
      <c r="M44" s="79">
        <v>8</v>
      </c>
      <c r="N44" s="73">
        <v>5</v>
      </c>
      <c r="O44" s="73">
        <v>0</v>
      </c>
      <c r="P44" s="79">
        <v>13</v>
      </c>
      <c r="Q44" s="73">
        <v>0</v>
      </c>
      <c r="R44" s="80">
        <f>IF(V44="Xuất sắc",5,IF(V44="Giỏi",4,IF(V44="Khá",3,IF(V44="TB",1,0))))</f>
        <v>3</v>
      </c>
      <c r="S44" s="81">
        <f>SUM(J44:R44)</f>
        <v>63</v>
      </c>
      <c r="T44" s="80" t="str">
        <f>IF(S44&gt;=90,"Xuất sắc",IF(S44&gt;=80,"Tốt",IF(S44&gt;=70,"Khá",IF(S44&gt;=50,"TB","Yếu"))))</f>
        <v>TB</v>
      </c>
      <c r="U44" s="82" t="s">
        <v>446</v>
      </c>
      <c r="V44" s="83" t="s">
        <v>186</v>
      </c>
      <c r="W44" s="84"/>
    </row>
    <row r="45" spans="1:23" s="88" customFormat="1" ht="26.25" customHeight="1">
      <c r="A45" s="73">
        <v>38</v>
      </c>
      <c r="B45" s="86">
        <v>2310060249</v>
      </c>
      <c r="C45" s="75" t="s">
        <v>743</v>
      </c>
      <c r="D45" s="76" t="s">
        <v>744</v>
      </c>
      <c r="E45" s="74"/>
      <c r="F45" s="78"/>
      <c r="G45" s="73"/>
      <c r="H45" s="73"/>
      <c r="I45" s="74"/>
      <c r="J45" s="174">
        <v>23</v>
      </c>
      <c r="K45" s="175">
        <v>0</v>
      </c>
      <c r="L45" s="79">
        <v>0</v>
      </c>
      <c r="M45" s="79">
        <v>0</v>
      </c>
      <c r="N45" s="73">
        <v>5</v>
      </c>
      <c r="O45" s="73">
        <v>0</v>
      </c>
      <c r="P45" s="79">
        <v>0</v>
      </c>
      <c r="Q45" s="73">
        <v>0</v>
      </c>
      <c r="R45" s="80">
        <f>IF(V45="Xuất sắc",5,IF(V45="Giỏi",4,IF(V45="Khá",3,IF(V45="TB",1,0))))</f>
        <v>0</v>
      </c>
      <c r="S45" s="81">
        <f>SUM(J45:R45)</f>
        <v>28</v>
      </c>
      <c r="T45" s="80" t="str">
        <f>IF(S45&gt;=90,"Xuất sắc",IF(S45&gt;=80,"Tốt",IF(S45&gt;=70,"Khá",IF(S45&gt;=50,"TB","Yếu"))))</f>
        <v>Yếu</v>
      </c>
      <c r="U45" s="82" t="s">
        <v>905</v>
      </c>
      <c r="V45" s="83" t="s">
        <v>189</v>
      </c>
      <c r="W45" s="84"/>
    </row>
    <row r="46" spans="1:23" s="88" customFormat="1" ht="26.25" customHeight="1">
      <c r="A46" s="73">
        <v>39</v>
      </c>
      <c r="B46" s="86">
        <v>2310060250</v>
      </c>
      <c r="C46" s="75" t="s">
        <v>745</v>
      </c>
      <c r="D46" s="76" t="s">
        <v>746</v>
      </c>
      <c r="E46" s="74"/>
      <c r="F46" s="78"/>
      <c r="G46" s="73"/>
      <c r="H46" s="73"/>
      <c r="I46" s="74"/>
      <c r="J46" s="174">
        <v>25</v>
      </c>
      <c r="K46" s="175">
        <v>7</v>
      </c>
      <c r="L46" s="79">
        <v>8</v>
      </c>
      <c r="M46" s="79">
        <v>10</v>
      </c>
      <c r="N46" s="73">
        <v>5</v>
      </c>
      <c r="O46" s="73">
        <v>10</v>
      </c>
      <c r="P46" s="79">
        <v>15</v>
      </c>
      <c r="Q46" s="73">
        <v>5</v>
      </c>
      <c r="R46" s="80">
        <f>IF(V46="Xuất sắc",5,IF(V46="Giỏi",4,IF(V46="Khá",3,IF(V46="TB",1,0))))</f>
        <v>4</v>
      </c>
      <c r="S46" s="81">
        <f>SUM(J46:R46)</f>
        <v>89</v>
      </c>
      <c r="T46" s="80" t="str">
        <f>IF(S46&gt;=90,"Xuất sắc",IF(S46&gt;=80,"Tốt",IF(S46&gt;=70,"Khá",IF(S46&gt;=50,"TB","Yếu"))))</f>
        <v>Tốt</v>
      </c>
      <c r="U46" s="82" t="s">
        <v>562</v>
      </c>
      <c r="V46" s="83" t="s">
        <v>273</v>
      </c>
      <c r="W46" s="176" t="s">
        <v>705</v>
      </c>
    </row>
    <row r="47" spans="1:23" s="88" customFormat="1" ht="26.25" customHeight="1">
      <c r="A47" s="73">
        <v>40</v>
      </c>
      <c r="B47" s="86">
        <v>2310060251</v>
      </c>
      <c r="C47" s="75" t="s">
        <v>747</v>
      </c>
      <c r="D47" s="76" t="s">
        <v>597</v>
      </c>
      <c r="E47" s="74"/>
      <c r="F47" s="78"/>
      <c r="G47" s="73"/>
      <c r="H47" s="73"/>
      <c r="I47" s="74"/>
      <c r="J47" s="174">
        <v>25</v>
      </c>
      <c r="K47" s="175">
        <v>7</v>
      </c>
      <c r="L47" s="79">
        <v>8</v>
      </c>
      <c r="M47" s="79">
        <v>10</v>
      </c>
      <c r="N47" s="73">
        <v>5</v>
      </c>
      <c r="O47" s="73">
        <v>0</v>
      </c>
      <c r="P47" s="79">
        <v>15</v>
      </c>
      <c r="Q47" s="73">
        <v>0</v>
      </c>
      <c r="R47" s="80">
        <f>IF(V47="Xuất sắc",5,IF(V47="Giỏi",4,IF(V47="Khá",3,IF(V47="TB",1,0))))</f>
        <v>4</v>
      </c>
      <c r="S47" s="81">
        <f>SUM(J47:R47)</f>
        <v>74</v>
      </c>
      <c r="T47" s="80" t="str">
        <f>IF(S47&gt;=90,"Xuất sắc",IF(S47&gt;=80,"Tốt",IF(S47&gt;=70,"Khá",IF(S47&gt;=50,"TB","Yếu"))))</f>
        <v>Khá</v>
      </c>
      <c r="U47" s="82" t="s">
        <v>484</v>
      </c>
      <c r="V47" s="83" t="s">
        <v>273</v>
      </c>
      <c r="W47" s="84"/>
    </row>
    <row r="48" spans="1:23" s="88" customFormat="1" ht="26.25" customHeight="1">
      <c r="A48" s="73">
        <v>41</v>
      </c>
      <c r="B48" s="86">
        <v>2310060252</v>
      </c>
      <c r="C48" s="75" t="s">
        <v>748</v>
      </c>
      <c r="D48" s="76" t="s">
        <v>749</v>
      </c>
      <c r="E48" s="74"/>
      <c r="F48" s="78"/>
      <c r="G48" s="73"/>
      <c r="H48" s="73"/>
      <c r="I48" s="74"/>
      <c r="J48" s="174">
        <v>25</v>
      </c>
      <c r="K48" s="175">
        <v>7</v>
      </c>
      <c r="L48" s="79">
        <v>8</v>
      </c>
      <c r="M48" s="79">
        <v>10</v>
      </c>
      <c r="N48" s="73">
        <v>5</v>
      </c>
      <c r="O48" s="73">
        <v>0</v>
      </c>
      <c r="P48" s="79">
        <v>15</v>
      </c>
      <c r="Q48" s="73">
        <v>0</v>
      </c>
      <c r="R48" s="80">
        <f>IF(V48="Xuất sắc",5,IF(V48="Giỏi",4,IF(V48="Khá",3,IF(V48="TB",1,0))))</f>
        <v>1</v>
      </c>
      <c r="S48" s="81">
        <f>SUM(J48:R48)</f>
        <v>71</v>
      </c>
      <c r="T48" s="80" t="str">
        <f>IF(S48&gt;=90,"Xuất sắc",IF(S48&gt;=80,"Tốt",IF(S48&gt;=70,"Khá",IF(S48&gt;=50,"TB","Yếu"))))</f>
        <v>Khá</v>
      </c>
      <c r="U48" s="82" t="s">
        <v>510</v>
      </c>
      <c r="V48" s="83" t="s">
        <v>182</v>
      </c>
      <c r="W48" s="84"/>
    </row>
    <row r="49" spans="1:23" s="88" customFormat="1" ht="26.25" customHeight="1">
      <c r="A49" s="73">
        <v>42</v>
      </c>
      <c r="B49" s="86">
        <v>2310060253</v>
      </c>
      <c r="C49" s="75" t="s">
        <v>665</v>
      </c>
      <c r="D49" s="76" t="s">
        <v>36</v>
      </c>
      <c r="E49" s="74"/>
      <c r="F49" s="78"/>
      <c r="G49" s="73"/>
      <c r="H49" s="73"/>
      <c r="I49" s="74"/>
      <c r="J49" s="174">
        <v>25</v>
      </c>
      <c r="K49" s="175">
        <v>7</v>
      </c>
      <c r="L49" s="79">
        <v>8</v>
      </c>
      <c r="M49" s="79">
        <v>8</v>
      </c>
      <c r="N49" s="73">
        <v>5</v>
      </c>
      <c r="O49" s="73">
        <v>0</v>
      </c>
      <c r="P49" s="79">
        <v>15</v>
      </c>
      <c r="Q49" s="73">
        <v>0</v>
      </c>
      <c r="R49" s="80">
        <f>IF(V49="Xuất sắc",5,IF(V49="Giỏi",4,IF(V49="Khá",3,IF(V49="TB",1,0))))</f>
        <v>3</v>
      </c>
      <c r="S49" s="81">
        <f>SUM(J49:R49)</f>
        <v>71</v>
      </c>
      <c r="T49" s="80" t="str">
        <f>IF(S49&gt;=90,"Xuất sắc",IF(S49&gt;=80,"Tốt",IF(S49&gt;=70,"Khá",IF(S49&gt;=50,"TB","Yếu"))))</f>
        <v>Khá</v>
      </c>
      <c r="U49" s="82" t="s">
        <v>539</v>
      </c>
      <c r="V49" s="83" t="s">
        <v>186</v>
      </c>
      <c r="W49" s="84"/>
    </row>
    <row r="50" spans="1:23" s="88" customFormat="1" ht="26.25" customHeight="1">
      <c r="A50" s="73">
        <v>43</v>
      </c>
      <c r="B50" s="86">
        <v>2310060254</v>
      </c>
      <c r="C50" s="75" t="s">
        <v>750</v>
      </c>
      <c r="D50" s="76" t="s">
        <v>36</v>
      </c>
      <c r="E50" s="74"/>
      <c r="F50" s="78"/>
      <c r="G50" s="73"/>
      <c r="H50" s="73"/>
      <c r="I50" s="74"/>
      <c r="J50" s="174">
        <v>25</v>
      </c>
      <c r="K50" s="175">
        <v>5</v>
      </c>
      <c r="L50" s="79">
        <v>4</v>
      </c>
      <c r="M50" s="79">
        <v>5</v>
      </c>
      <c r="N50" s="73">
        <v>5</v>
      </c>
      <c r="O50" s="73">
        <v>0</v>
      </c>
      <c r="P50" s="79">
        <v>10</v>
      </c>
      <c r="Q50" s="73">
        <v>0</v>
      </c>
      <c r="R50" s="80">
        <f>IF(V50="Xuất sắc",5,IF(V50="Giỏi",4,IF(V50="Khá",3,IF(V50="TB",1,0))))</f>
        <v>1</v>
      </c>
      <c r="S50" s="81">
        <f>SUM(J50:R50)</f>
        <v>55</v>
      </c>
      <c r="T50" s="80" t="str">
        <f>IF(S50&gt;=90,"Xuất sắc",IF(S50&gt;=80,"Tốt",IF(S50&gt;=70,"Khá",IF(S50&gt;=50,"TB","Yếu"))))</f>
        <v>TB</v>
      </c>
      <c r="U50" s="82" t="s">
        <v>456</v>
      </c>
      <c r="V50" s="83" t="s">
        <v>182</v>
      </c>
      <c r="W50" s="84"/>
    </row>
    <row r="51" spans="1:23" s="88" customFormat="1" ht="26.25" customHeight="1">
      <c r="A51" s="73">
        <v>44</v>
      </c>
      <c r="B51" s="86">
        <v>2310060255</v>
      </c>
      <c r="C51" s="75" t="s">
        <v>665</v>
      </c>
      <c r="D51" s="76" t="s">
        <v>36</v>
      </c>
      <c r="E51" s="74"/>
      <c r="F51" s="78"/>
      <c r="G51" s="73"/>
      <c r="H51" s="73"/>
      <c r="I51" s="74"/>
      <c r="J51" s="174">
        <v>23</v>
      </c>
      <c r="K51" s="175">
        <v>7</v>
      </c>
      <c r="L51" s="79">
        <v>4</v>
      </c>
      <c r="M51" s="79">
        <v>0</v>
      </c>
      <c r="N51" s="73">
        <v>5</v>
      </c>
      <c r="O51" s="73">
        <v>0</v>
      </c>
      <c r="P51" s="79">
        <v>11</v>
      </c>
      <c r="Q51" s="73">
        <v>0</v>
      </c>
      <c r="R51" s="80">
        <f>IF(V51="Xuất sắc",5,IF(V51="Giỏi",4,IF(V51="Khá",3,IF(V51="TB",1,0))))</f>
        <v>1</v>
      </c>
      <c r="S51" s="81">
        <f>SUM(J51:R51)</f>
        <v>51</v>
      </c>
      <c r="T51" s="80" t="str">
        <f>IF(S51&gt;=90,"Xuất sắc",IF(S51&gt;=80,"Tốt",IF(S51&gt;=70,"Khá",IF(S51&gt;=50,"TB","Yếu"))))</f>
        <v>TB</v>
      </c>
      <c r="U51" s="82" t="s">
        <v>205</v>
      </c>
      <c r="V51" s="83" t="s">
        <v>182</v>
      </c>
      <c r="W51" s="84"/>
    </row>
    <row r="52" spans="1:23" s="88" customFormat="1" ht="26.25" customHeight="1">
      <c r="A52" s="73">
        <v>45</v>
      </c>
      <c r="B52" s="86">
        <v>2310060256</v>
      </c>
      <c r="C52" s="75" t="s">
        <v>751</v>
      </c>
      <c r="D52" s="76" t="s">
        <v>251</v>
      </c>
      <c r="E52" s="74"/>
      <c r="F52" s="78"/>
      <c r="G52" s="73"/>
      <c r="H52" s="73"/>
      <c r="I52" s="74"/>
      <c r="J52" s="174">
        <v>25</v>
      </c>
      <c r="K52" s="175">
        <v>5</v>
      </c>
      <c r="L52" s="79">
        <v>8</v>
      </c>
      <c r="M52" s="79">
        <v>7</v>
      </c>
      <c r="N52" s="73">
        <v>5</v>
      </c>
      <c r="O52" s="73">
        <v>0</v>
      </c>
      <c r="P52" s="79">
        <v>8</v>
      </c>
      <c r="Q52" s="73">
        <v>0</v>
      </c>
      <c r="R52" s="80">
        <f>IF(V52="Xuất sắc",5,IF(V52="Giỏi",4,IF(V52="Khá",3,IF(V52="TB",1,0))))</f>
        <v>1</v>
      </c>
      <c r="S52" s="81">
        <f>SUM(J52:R52)</f>
        <v>59</v>
      </c>
      <c r="T52" s="80" t="str">
        <f>IF(S52&gt;=90,"Xuất sắc",IF(S52&gt;=80,"Tốt",IF(S52&gt;=70,"Khá",IF(S52&gt;=50,"TB","Yếu"))))</f>
        <v>TB</v>
      </c>
      <c r="U52" s="82" t="s">
        <v>448</v>
      </c>
      <c r="V52" s="83" t="s">
        <v>182</v>
      </c>
      <c r="W52" s="84"/>
    </row>
    <row r="53" spans="1:23" s="88" customFormat="1" ht="26.25" customHeight="1">
      <c r="A53" s="73">
        <v>46</v>
      </c>
      <c r="B53" s="86">
        <v>2310060257</v>
      </c>
      <c r="C53" s="75" t="s">
        <v>748</v>
      </c>
      <c r="D53" s="76" t="s">
        <v>251</v>
      </c>
      <c r="E53" s="74"/>
      <c r="F53" s="78"/>
      <c r="G53" s="73"/>
      <c r="H53" s="73"/>
      <c r="I53" s="74"/>
      <c r="J53" s="174">
        <v>25</v>
      </c>
      <c r="K53" s="175">
        <v>6</v>
      </c>
      <c r="L53" s="79">
        <v>4</v>
      </c>
      <c r="M53" s="79">
        <v>4</v>
      </c>
      <c r="N53" s="73">
        <v>5</v>
      </c>
      <c r="O53" s="73">
        <v>0</v>
      </c>
      <c r="P53" s="79">
        <v>10</v>
      </c>
      <c r="Q53" s="73">
        <v>0</v>
      </c>
      <c r="R53" s="80">
        <f>IF(V53="Xuất sắc",5,IF(V53="Giỏi",4,IF(V53="Khá",3,IF(V53="TB",1,0))))</f>
        <v>3</v>
      </c>
      <c r="S53" s="81">
        <f>SUM(J53:R53)</f>
        <v>57</v>
      </c>
      <c r="T53" s="80" t="str">
        <f>IF(S53&gt;=90,"Xuất sắc",IF(S53&gt;=80,"Tốt",IF(S53&gt;=70,"Khá",IF(S53&gt;=50,"TB","Yếu"))))</f>
        <v>TB</v>
      </c>
      <c r="U53" s="82" t="s">
        <v>443</v>
      </c>
      <c r="V53" s="83" t="s">
        <v>186</v>
      </c>
      <c r="W53" s="84"/>
    </row>
    <row r="54" spans="1:23" s="88" customFormat="1" ht="26.25" customHeight="1">
      <c r="A54" s="73">
        <v>47</v>
      </c>
      <c r="B54" s="86">
        <v>2310060258</v>
      </c>
      <c r="C54" s="75" t="s">
        <v>752</v>
      </c>
      <c r="D54" s="76" t="s">
        <v>407</v>
      </c>
      <c r="E54" s="74"/>
      <c r="F54" s="78"/>
      <c r="G54" s="73"/>
      <c r="H54" s="73"/>
      <c r="I54" s="74"/>
      <c r="J54" s="174">
        <v>25</v>
      </c>
      <c r="K54" s="175">
        <v>7</v>
      </c>
      <c r="L54" s="79">
        <v>4</v>
      </c>
      <c r="M54" s="79">
        <v>5</v>
      </c>
      <c r="N54" s="73">
        <v>5</v>
      </c>
      <c r="O54" s="73">
        <v>0</v>
      </c>
      <c r="P54" s="79">
        <v>11</v>
      </c>
      <c r="Q54" s="73">
        <v>0</v>
      </c>
      <c r="R54" s="80">
        <f>IF(V54="Xuất sắc",5,IF(V54="Giỏi",4,IF(V54="Khá",3,IF(V54="TB",1,0))))</f>
        <v>3</v>
      </c>
      <c r="S54" s="81">
        <f>SUM(J54:R54)</f>
        <v>60</v>
      </c>
      <c r="T54" s="80" t="str">
        <f>IF(S54&gt;=90,"Xuất sắc",IF(S54&gt;=80,"Tốt",IF(S54&gt;=70,"Khá",IF(S54&gt;=50,"TB","Yếu"))))</f>
        <v>TB</v>
      </c>
      <c r="U54" s="82" t="s">
        <v>479</v>
      </c>
      <c r="V54" s="83" t="s">
        <v>186</v>
      </c>
      <c r="W54" s="84"/>
    </row>
    <row r="55" spans="1:23" s="88" customFormat="1" ht="26.25" customHeight="1">
      <c r="A55" s="73">
        <v>48</v>
      </c>
      <c r="B55" s="86">
        <v>2310060259</v>
      </c>
      <c r="C55" s="75" t="s">
        <v>753</v>
      </c>
      <c r="D55" s="76" t="s">
        <v>407</v>
      </c>
      <c r="E55" s="74"/>
      <c r="F55" s="78"/>
      <c r="G55" s="73"/>
      <c r="H55" s="73"/>
      <c r="I55" s="74"/>
      <c r="J55" s="174">
        <v>23</v>
      </c>
      <c r="K55" s="175">
        <v>0</v>
      </c>
      <c r="L55" s="79">
        <v>4</v>
      </c>
      <c r="M55" s="79">
        <v>5</v>
      </c>
      <c r="N55" s="73">
        <v>5</v>
      </c>
      <c r="O55" s="73">
        <v>0</v>
      </c>
      <c r="P55" s="79">
        <v>15</v>
      </c>
      <c r="Q55" s="73">
        <v>0</v>
      </c>
      <c r="R55" s="80">
        <f>IF(V55="Xuất sắc",5,IF(V55="Giỏi",4,IF(V55="Khá",3,IF(V55="TB",1,0))))</f>
        <v>1</v>
      </c>
      <c r="S55" s="81">
        <f>SUM(J55:R55)</f>
        <v>53</v>
      </c>
      <c r="T55" s="80" t="str">
        <f>IF(S55&gt;=90,"Xuất sắc",IF(S55&gt;=80,"Tốt",IF(S55&gt;=70,"Khá",IF(S55&gt;=50,"TB","Yếu"))))</f>
        <v>TB</v>
      </c>
      <c r="U55" s="82" t="s">
        <v>482</v>
      </c>
      <c r="V55" s="83" t="s">
        <v>182</v>
      </c>
      <c r="W55" s="84"/>
    </row>
    <row r="56" spans="1:23" s="88" customFormat="1" ht="26.25" customHeight="1">
      <c r="A56" s="73">
        <v>49</v>
      </c>
      <c r="B56" s="86">
        <v>2310060260</v>
      </c>
      <c r="C56" s="75" t="s">
        <v>755</v>
      </c>
      <c r="D56" s="76" t="s">
        <v>531</v>
      </c>
      <c r="E56" s="74" t="s">
        <v>756</v>
      </c>
      <c r="F56" s="78"/>
      <c r="G56" s="73"/>
      <c r="H56" s="73"/>
      <c r="I56" s="74"/>
      <c r="J56" s="174">
        <v>25</v>
      </c>
      <c r="K56" s="175">
        <v>7</v>
      </c>
      <c r="L56" s="79">
        <v>8</v>
      </c>
      <c r="M56" s="79">
        <v>10</v>
      </c>
      <c r="N56" s="73">
        <v>10</v>
      </c>
      <c r="O56" s="73">
        <v>10</v>
      </c>
      <c r="P56" s="79">
        <v>15</v>
      </c>
      <c r="Q56" s="73">
        <v>5</v>
      </c>
      <c r="R56" s="80">
        <f>IF(V56="Xuất sắc",5,IF(V56="Giỏi",4,IF(V56="Khá",3,IF(V56="TB",1,0))))</f>
        <v>4</v>
      </c>
      <c r="S56" s="81">
        <f>SUM(J56:R56)</f>
        <v>94</v>
      </c>
      <c r="T56" s="80" t="str">
        <f>IF(S56&gt;=90,"Xuất sắc",IF(S56&gt;=80,"Tốt",IF(S56&gt;=70,"Khá",IF(S56&gt;=50,"TB","Yếu"))))</f>
        <v>Xuất sắc</v>
      </c>
      <c r="U56" s="82" t="s">
        <v>516</v>
      </c>
      <c r="V56" s="83" t="s">
        <v>273</v>
      </c>
      <c r="W56" s="176" t="s">
        <v>705</v>
      </c>
    </row>
    <row r="57" spans="1:23" s="88" customFormat="1" ht="26.25" customHeight="1">
      <c r="A57" s="73">
        <v>50</v>
      </c>
      <c r="B57" s="86">
        <v>2310060261</v>
      </c>
      <c r="C57" s="75" t="s">
        <v>754</v>
      </c>
      <c r="D57" s="76" t="s">
        <v>531</v>
      </c>
      <c r="E57" s="74"/>
      <c r="F57" s="78"/>
      <c r="G57" s="73"/>
      <c r="H57" s="73"/>
      <c r="I57" s="74"/>
      <c r="J57" s="174">
        <v>25</v>
      </c>
      <c r="K57" s="175">
        <v>7</v>
      </c>
      <c r="L57" s="79">
        <v>4</v>
      </c>
      <c r="M57" s="79">
        <v>9</v>
      </c>
      <c r="N57" s="73">
        <v>5</v>
      </c>
      <c r="O57" s="73">
        <v>0</v>
      </c>
      <c r="P57" s="79">
        <v>15</v>
      </c>
      <c r="Q57" s="73">
        <v>0</v>
      </c>
      <c r="R57" s="80">
        <f>IF(V57="Xuất sắc",5,IF(V57="Giỏi",4,IF(V57="Khá",3,IF(V57="TB",1,0))))</f>
        <v>3</v>
      </c>
      <c r="S57" s="81">
        <f>SUM(J57:R57)</f>
        <v>68</v>
      </c>
      <c r="T57" s="80" t="str">
        <f>IF(S57&gt;=90,"Xuất sắc",IF(S57&gt;=80,"Tốt",IF(S57&gt;=70,"Khá",IF(S57&gt;=50,"TB","Yếu"))))</f>
        <v>TB</v>
      </c>
      <c r="U57" s="82" t="s">
        <v>567</v>
      </c>
      <c r="V57" s="83" t="s">
        <v>186</v>
      </c>
      <c r="W57" s="84"/>
    </row>
    <row r="58" spans="1:23" s="88" customFormat="1" ht="26.25" customHeight="1">
      <c r="A58" s="73">
        <v>51</v>
      </c>
      <c r="B58" s="86">
        <v>2310060262</v>
      </c>
      <c r="C58" s="75" t="s">
        <v>757</v>
      </c>
      <c r="D58" s="76" t="s">
        <v>409</v>
      </c>
      <c r="E58" s="74"/>
      <c r="F58" s="78"/>
      <c r="G58" s="73"/>
      <c r="H58" s="73"/>
      <c r="I58" s="74"/>
      <c r="J58" s="174">
        <v>25</v>
      </c>
      <c r="K58" s="175">
        <v>5</v>
      </c>
      <c r="L58" s="79">
        <v>0</v>
      </c>
      <c r="M58" s="79">
        <v>0</v>
      </c>
      <c r="N58" s="73">
        <v>5</v>
      </c>
      <c r="O58" s="73">
        <v>0</v>
      </c>
      <c r="P58" s="79">
        <v>15</v>
      </c>
      <c r="Q58" s="73">
        <v>0</v>
      </c>
      <c r="R58" s="80">
        <f>IF(V58="Xuất sắc",5,IF(V58="Giỏi",4,IF(V58="Khá",3,IF(V58="TB",1,0))))</f>
        <v>1</v>
      </c>
      <c r="S58" s="81">
        <f>SUM(J58:R58)</f>
        <v>51</v>
      </c>
      <c r="T58" s="80" t="str">
        <f>IF(S58&gt;=90,"Xuất sắc",IF(S58&gt;=80,"Tốt",IF(S58&gt;=70,"Khá",IF(S58&gt;=50,"TB","Yếu"))))</f>
        <v>TB</v>
      </c>
      <c r="U58" s="82" t="s">
        <v>438</v>
      </c>
      <c r="V58" s="83" t="s">
        <v>182</v>
      </c>
      <c r="W58" s="84"/>
    </row>
    <row r="59" spans="1:23" s="88" customFormat="1" ht="26.25" customHeight="1">
      <c r="A59" s="73">
        <v>52</v>
      </c>
      <c r="B59" s="86">
        <v>2310060263</v>
      </c>
      <c r="C59" s="75" t="s">
        <v>758</v>
      </c>
      <c r="D59" s="76" t="s">
        <v>534</v>
      </c>
      <c r="E59" s="74"/>
      <c r="F59" s="78"/>
      <c r="G59" s="73"/>
      <c r="H59" s="73"/>
      <c r="I59" s="74"/>
      <c r="J59" s="174">
        <v>23</v>
      </c>
      <c r="K59" s="175">
        <v>0</v>
      </c>
      <c r="L59" s="79">
        <v>0</v>
      </c>
      <c r="M59" s="79">
        <v>0</v>
      </c>
      <c r="N59" s="73">
        <v>5</v>
      </c>
      <c r="O59" s="73">
        <v>0</v>
      </c>
      <c r="P59" s="79">
        <v>0</v>
      </c>
      <c r="Q59" s="73">
        <v>0</v>
      </c>
      <c r="R59" s="80">
        <f>IF(V59="Xuất sắc",5,IF(V59="Giỏi",4,IF(V59="Khá",3,IF(V59="TB",1,0))))</f>
        <v>0</v>
      </c>
      <c r="S59" s="81">
        <f>SUM(J59:R59)</f>
        <v>28</v>
      </c>
      <c r="T59" s="80" t="str">
        <f>IF(S59&gt;=90,"Xuất sắc",IF(S59&gt;=80,"Tốt",IF(S59&gt;=70,"Khá",IF(S59&gt;=50,"TB","Yếu"))))</f>
        <v>Yếu</v>
      </c>
      <c r="U59" s="82" t="s">
        <v>907</v>
      </c>
      <c r="V59" s="83" t="s">
        <v>189</v>
      </c>
      <c r="W59" s="84"/>
    </row>
    <row r="60" spans="1:23" s="88" customFormat="1" ht="26.25" customHeight="1">
      <c r="A60" s="73">
        <v>53</v>
      </c>
      <c r="B60" s="86">
        <v>2310060264</v>
      </c>
      <c r="C60" s="75" t="s">
        <v>760</v>
      </c>
      <c r="D60" s="76" t="s">
        <v>41</v>
      </c>
      <c r="E60" s="74"/>
      <c r="F60" s="78"/>
      <c r="G60" s="73"/>
      <c r="H60" s="73"/>
      <c r="I60" s="74"/>
      <c r="J60" s="174">
        <v>25</v>
      </c>
      <c r="K60" s="175">
        <v>6</v>
      </c>
      <c r="L60" s="79">
        <v>8</v>
      </c>
      <c r="M60" s="79">
        <v>7</v>
      </c>
      <c r="N60" s="73">
        <v>5</v>
      </c>
      <c r="O60" s="73">
        <v>0</v>
      </c>
      <c r="P60" s="79">
        <v>10</v>
      </c>
      <c r="Q60" s="73">
        <v>0</v>
      </c>
      <c r="R60" s="80">
        <f>IF(V60="Xuất sắc",5,IF(V60="Giỏi",4,IF(V60="Khá",3,IF(V60="TB",1,0))))</f>
        <v>1</v>
      </c>
      <c r="S60" s="81">
        <f>SUM(J60:R60)</f>
        <v>62</v>
      </c>
      <c r="T60" s="80" t="str">
        <f>IF(S60&gt;=90,"Xuất sắc",IF(S60&gt;=80,"Tốt",IF(S60&gt;=70,"Khá",IF(S60&gt;=50,"TB","Yếu"))))</f>
        <v>TB</v>
      </c>
      <c r="U60" s="82" t="s">
        <v>510</v>
      </c>
      <c r="V60" s="83" t="s">
        <v>182</v>
      </c>
      <c r="W60" s="84"/>
    </row>
    <row r="61" spans="1:23" s="88" customFormat="1" ht="26.25" customHeight="1">
      <c r="A61" s="73">
        <v>54</v>
      </c>
      <c r="B61" s="86">
        <v>2310060265</v>
      </c>
      <c r="C61" s="75" t="s">
        <v>759</v>
      </c>
      <c r="D61" s="76" t="s">
        <v>41</v>
      </c>
      <c r="E61" s="74"/>
      <c r="F61" s="78"/>
      <c r="G61" s="73"/>
      <c r="H61" s="73"/>
      <c r="I61" s="74"/>
      <c r="J61" s="174">
        <v>25</v>
      </c>
      <c r="K61" s="175">
        <v>7</v>
      </c>
      <c r="L61" s="79">
        <v>4</v>
      </c>
      <c r="M61" s="79">
        <v>5</v>
      </c>
      <c r="N61" s="73">
        <v>5</v>
      </c>
      <c r="O61" s="73">
        <v>0</v>
      </c>
      <c r="P61" s="79">
        <v>15</v>
      </c>
      <c r="Q61" s="73">
        <v>0</v>
      </c>
      <c r="R61" s="80">
        <f>IF(V61="Xuất sắc",5,IF(V61="Giỏi",4,IF(V61="Khá",3,IF(V61="TB",1,0))))</f>
        <v>1</v>
      </c>
      <c r="S61" s="81">
        <f>SUM(J61:R61)</f>
        <v>62</v>
      </c>
      <c r="T61" s="80" t="str">
        <f>IF(S61&gt;=90,"Xuất sắc",IF(S61&gt;=80,"Tốt",IF(S61&gt;=70,"Khá",IF(S61&gt;=50,"TB","Yếu"))))</f>
        <v>TB</v>
      </c>
      <c r="U61" s="82" t="s">
        <v>510</v>
      </c>
      <c r="V61" s="83" t="s">
        <v>182</v>
      </c>
      <c r="W61" s="84"/>
    </row>
    <row r="62" spans="1:23" s="88" customFormat="1" ht="26.25" customHeight="1">
      <c r="A62" s="73">
        <v>55</v>
      </c>
      <c r="B62" s="86">
        <v>2310060266</v>
      </c>
      <c r="C62" s="75" t="s">
        <v>675</v>
      </c>
      <c r="D62" s="76" t="s">
        <v>41</v>
      </c>
      <c r="E62" s="74"/>
      <c r="F62" s="78"/>
      <c r="G62" s="73"/>
      <c r="H62" s="73"/>
      <c r="I62" s="74"/>
      <c r="J62" s="174">
        <v>25</v>
      </c>
      <c r="K62" s="175">
        <v>5</v>
      </c>
      <c r="L62" s="79">
        <v>2</v>
      </c>
      <c r="M62" s="79">
        <v>15</v>
      </c>
      <c r="N62" s="73">
        <v>5</v>
      </c>
      <c r="O62" s="73">
        <v>0</v>
      </c>
      <c r="P62" s="79">
        <v>15</v>
      </c>
      <c r="Q62" s="73">
        <v>0</v>
      </c>
      <c r="R62" s="80">
        <f>IF(V62="Xuất sắc",5,IF(V62="Giỏi",4,IF(V62="Khá",3,IF(V62="TB",1,0))))</f>
        <v>3</v>
      </c>
      <c r="S62" s="81">
        <f>SUM(J62:R62)</f>
        <v>70</v>
      </c>
      <c r="T62" s="80" t="str">
        <f>IF(S62&gt;=90,"Xuất sắc",IF(S62&gt;=80,"Tốt",IF(S62&gt;=70,"Khá",IF(S62&gt;=50,"TB","Yếu"))))</f>
        <v>Khá</v>
      </c>
      <c r="U62" s="82" t="s">
        <v>443</v>
      </c>
      <c r="V62" s="83" t="s">
        <v>186</v>
      </c>
      <c r="W62" s="84"/>
    </row>
    <row r="63" spans="1:23" s="88" customFormat="1" ht="26.25" customHeight="1">
      <c r="A63" s="73">
        <v>56</v>
      </c>
      <c r="B63" s="86">
        <v>2310060267</v>
      </c>
      <c r="C63" s="75" t="s">
        <v>764</v>
      </c>
      <c r="D63" s="76" t="s">
        <v>263</v>
      </c>
      <c r="E63" s="74"/>
      <c r="F63" s="78"/>
      <c r="G63" s="73"/>
      <c r="H63" s="73"/>
      <c r="I63" s="74"/>
      <c r="J63" s="174">
        <v>25</v>
      </c>
      <c r="K63" s="175">
        <v>5</v>
      </c>
      <c r="L63" s="79">
        <v>4</v>
      </c>
      <c r="M63" s="79">
        <v>7</v>
      </c>
      <c r="N63" s="73">
        <v>5</v>
      </c>
      <c r="O63" s="73">
        <v>0</v>
      </c>
      <c r="P63" s="79">
        <v>9</v>
      </c>
      <c r="Q63" s="73">
        <v>0</v>
      </c>
      <c r="R63" s="80">
        <f>IF(V63="Xuất sắc",5,IF(V63="Giỏi",4,IF(V63="Khá",3,IF(V63="TB",1,0))))</f>
        <v>0</v>
      </c>
      <c r="S63" s="81">
        <f>SUM(J63:R63)</f>
        <v>55</v>
      </c>
      <c r="T63" s="80" t="str">
        <f>IF(S63&gt;=90,"Xuất sắc",IF(S63&gt;=80,"Tốt",IF(S63&gt;=70,"Khá",IF(S63&gt;=50,"TB","Yếu"))))</f>
        <v>TB</v>
      </c>
      <c r="U63" s="82" t="s">
        <v>377</v>
      </c>
      <c r="V63" s="83" t="s">
        <v>189</v>
      </c>
      <c r="W63" s="84"/>
    </row>
    <row r="64" spans="1:23" s="88" customFormat="1" ht="26.25" customHeight="1">
      <c r="A64" s="73">
        <v>57</v>
      </c>
      <c r="B64" s="86">
        <v>2310060268</v>
      </c>
      <c r="C64" s="75" t="s">
        <v>762</v>
      </c>
      <c r="D64" s="76" t="s">
        <v>263</v>
      </c>
      <c r="E64" s="74"/>
      <c r="F64" s="78"/>
      <c r="G64" s="73"/>
      <c r="H64" s="73"/>
      <c r="I64" s="74"/>
      <c r="J64" s="174">
        <v>25</v>
      </c>
      <c r="K64" s="175">
        <v>6</v>
      </c>
      <c r="L64" s="79">
        <v>4</v>
      </c>
      <c r="M64" s="79">
        <v>8</v>
      </c>
      <c r="N64" s="73">
        <v>5</v>
      </c>
      <c r="O64" s="73">
        <v>0</v>
      </c>
      <c r="P64" s="79">
        <v>13</v>
      </c>
      <c r="Q64" s="73">
        <v>0</v>
      </c>
      <c r="R64" s="80">
        <f>IF(V64="Xuất sắc",5,IF(V64="Giỏi",4,IF(V64="Khá",3,IF(V64="TB",1,0))))</f>
        <v>1</v>
      </c>
      <c r="S64" s="81">
        <f>SUM(J64:R64)</f>
        <v>62</v>
      </c>
      <c r="T64" s="80" t="str">
        <f>IF(S64&gt;=90,"Xuất sắc",IF(S64&gt;=80,"Tốt",IF(S64&gt;=70,"Khá",IF(S64&gt;=50,"TB","Yếu"))))</f>
        <v>TB</v>
      </c>
      <c r="U64" s="82" t="s">
        <v>482</v>
      </c>
      <c r="V64" s="83" t="s">
        <v>182</v>
      </c>
      <c r="W64" s="84"/>
    </row>
    <row r="65" spans="1:23" s="88" customFormat="1" ht="26.25" customHeight="1">
      <c r="A65" s="73">
        <v>58</v>
      </c>
      <c r="B65" s="86">
        <v>2310060269</v>
      </c>
      <c r="C65" s="75" t="s">
        <v>761</v>
      </c>
      <c r="D65" s="76" t="s">
        <v>263</v>
      </c>
      <c r="E65" s="74"/>
      <c r="F65" s="78"/>
      <c r="G65" s="73"/>
      <c r="H65" s="73"/>
      <c r="I65" s="74"/>
      <c r="J65" s="174">
        <v>25</v>
      </c>
      <c r="K65" s="175">
        <v>5</v>
      </c>
      <c r="L65" s="79">
        <v>4</v>
      </c>
      <c r="M65" s="79">
        <v>8</v>
      </c>
      <c r="N65" s="73">
        <v>5</v>
      </c>
      <c r="O65" s="73">
        <v>0</v>
      </c>
      <c r="P65" s="79">
        <v>13</v>
      </c>
      <c r="Q65" s="73">
        <v>0</v>
      </c>
      <c r="R65" s="80">
        <f>IF(V65="Xuất sắc",5,IF(V65="Giỏi",4,IF(V65="Khá",3,IF(V65="TB",1,0))))</f>
        <v>1</v>
      </c>
      <c r="S65" s="81">
        <f>SUM(J65:R65)</f>
        <v>61</v>
      </c>
      <c r="T65" s="80" t="str">
        <f>IF(S65&gt;=90,"Xuất sắc",IF(S65&gt;=80,"Tốt",IF(S65&gt;=70,"Khá",IF(S65&gt;=50,"TB","Yếu"))))</f>
        <v>TB</v>
      </c>
      <c r="U65" s="82" t="s">
        <v>438</v>
      </c>
      <c r="V65" s="83" t="s">
        <v>182</v>
      </c>
      <c r="W65" s="84"/>
    </row>
    <row r="66" spans="1:23" s="88" customFormat="1" ht="26.25" customHeight="1">
      <c r="A66" s="73">
        <v>59</v>
      </c>
      <c r="B66" s="86">
        <v>2310060270</v>
      </c>
      <c r="C66" s="75" t="s">
        <v>763</v>
      </c>
      <c r="D66" s="76" t="s">
        <v>263</v>
      </c>
      <c r="E66" s="74" t="s">
        <v>620</v>
      </c>
      <c r="F66" s="78"/>
      <c r="G66" s="73"/>
      <c r="H66" s="73"/>
      <c r="I66" s="74"/>
      <c r="J66" s="174">
        <v>25</v>
      </c>
      <c r="K66" s="175">
        <v>0</v>
      </c>
      <c r="L66" s="79">
        <v>8</v>
      </c>
      <c r="M66" s="79">
        <v>10</v>
      </c>
      <c r="N66" s="73">
        <v>10</v>
      </c>
      <c r="O66" s="73">
        <v>8</v>
      </c>
      <c r="P66" s="79">
        <v>15</v>
      </c>
      <c r="Q66" s="73">
        <v>5</v>
      </c>
      <c r="R66" s="80">
        <f>IF(V66="Xuất sắc",5,IF(V66="Giỏi",4,IF(V66="Khá",3,IF(V66="TB",1,0))))</f>
        <v>3</v>
      </c>
      <c r="S66" s="81">
        <f>SUM(J66:R66)</f>
        <v>84</v>
      </c>
      <c r="T66" s="80" t="str">
        <f>IF(S66&gt;=90,"Xuất sắc",IF(S66&gt;=80,"Tốt",IF(S66&gt;=70,"Khá",IF(S66&gt;=50,"TB","Yếu"))))</f>
        <v>Tốt</v>
      </c>
      <c r="U66" s="82" t="s">
        <v>446</v>
      </c>
      <c r="V66" s="83" t="s">
        <v>186</v>
      </c>
      <c r="W66" s="171" t="s">
        <v>705</v>
      </c>
    </row>
    <row r="67" spans="1:23" s="88" customFormat="1" ht="26.25" customHeight="1">
      <c r="A67" s="73">
        <v>60</v>
      </c>
      <c r="B67" s="86">
        <v>2310060271</v>
      </c>
      <c r="C67" s="75" t="s">
        <v>765</v>
      </c>
      <c r="D67" s="76" t="s">
        <v>75</v>
      </c>
      <c r="E67" s="74"/>
      <c r="F67" s="78"/>
      <c r="G67" s="73"/>
      <c r="H67" s="73"/>
      <c r="I67" s="74"/>
      <c r="J67" s="174">
        <v>25</v>
      </c>
      <c r="K67" s="175">
        <v>7</v>
      </c>
      <c r="L67" s="79">
        <v>8</v>
      </c>
      <c r="M67" s="79">
        <v>10</v>
      </c>
      <c r="N67" s="73">
        <v>5</v>
      </c>
      <c r="O67" s="73">
        <v>10</v>
      </c>
      <c r="P67" s="79">
        <v>10</v>
      </c>
      <c r="Q67" s="73">
        <v>0</v>
      </c>
      <c r="R67" s="80">
        <f>IF(V67="Xuất sắc",5,IF(V67="Giỏi",4,IF(V67="Khá",3,IF(V67="TB",1,0))))</f>
        <v>3</v>
      </c>
      <c r="S67" s="81">
        <f>SUM(J67:R67)</f>
        <v>78</v>
      </c>
      <c r="T67" s="80" t="str">
        <f>IF(S67&gt;=90,"Xuất sắc",IF(S67&gt;=80,"Tốt",IF(S67&gt;=70,"Khá",IF(S67&gt;=50,"TB","Yếu"))))</f>
        <v>Khá</v>
      </c>
      <c r="U67" s="82" t="s">
        <v>567</v>
      </c>
      <c r="V67" s="83" t="s">
        <v>186</v>
      </c>
      <c r="W67" s="171" t="s">
        <v>705</v>
      </c>
    </row>
    <row r="68" spans="1:23" s="88" customFormat="1" ht="26.25" customHeight="1">
      <c r="A68" s="73">
        <v>61</v>
      </c>
      <c r="B68" s="86">
        <v>2310060272</v>
      </c>
      <c r="C68" s="75" t="s">
        <v>660</v>
      </c>
      <c r="D68" s="76" t="s">
        <v>76</v>
      </c>
      <c r="E68" s="74"/>
      <c r="F68" s="78"/>
      <c r="G68" s="73"/>
      <c r="H68" s="73"/>
      <c r="I68" s="74"/>
      <c r="J68" s="174">
        <v>25</v>
      </c>
      <c r="K68" s="175">
        <v>0</v>
      </c>
      <c r="L68" s="79">
        <v>4</v>
      </c>
      <c r="M68" s="79">
        <v>10</v>
      </c>
      <c r="N68" s="73">
        <v>5</v>
      </c>
      <c r="O68" s="73">
        <v>0</v>
      </c>
      <c r="P68" s="79">
        <v>15</v>
      </c>
      <c r="Q68" s="73">
        <v>0</v>
      </c>
      <c r="R68" s="80">
        <f>IF(V68="Xuất sắc",5,IF(V68="Giỏi",4,IF(V68="Khá",3,IF(V68="TB",1,0))))</f>
        <v>1</v>
      </c>
      <c r="S68" s="81">
        <f>SUM(J68:R68)</f>
        <v>60</v>
      </c>
      <c r="T68" s="80" t="str">
        <f>IF(S68&gt;=90,"Xuất sắc",IF(S68&gt;=80,"Tốt",IF(S68&gt;=70,"Khá",IF(S68&gt;=50,"TB","Yếu"))))</f>
        <v>TB</v>
      </c>
      <c r="U68" s="82" t="s">
        <v>456</v>
      </c>
      <c r="V68" s="83" t="s">
        <v>182</v>
      </c>
      <c r="W68" s="84"/>
    </row>
    <row r="69" spans="1:23" s="88" customFormat="1" ht="26.25" customHeight="1">
      <c r="A69" s="73">
        <v>62</v>
      </c>
      <c r="B69" s="86">
        <v>2310060273</v>
      </c>
      <c r="C69" s="75" t="s">
        <v>766</v>
      </c>
      <c r="D69" s="76" t="s">
        <v>767</v>
      </c>
      <c r="E69" s="74"/>
      <c r="F69" s="78"/>
      <c r="G69" s="73"/>
      <c r="H69" s="73"/>
      <c r="I69" s="74"/>
      <c r="J69" s="174">
        <v>25</v>
      </c>
      <c r="K69" s="175">
        <v>6</v>
      </c>
      <c r="L69" s="79">
        <v>4</v>
      </c>
      <c r="M69" s="79">
        <v>8</v>
      </c>
      <c r="N69" s="73">
        <v>5</v>
      </c>
      <c r="O69" s="73">
        <v>0</v>
      </c>
      <c r="P69" s="79">
        <v>10</v>
      </c>
      <c r="Q69" s="73">
        <v>0</v>
      </c>
      <c r="R69" s="80">
        <f>IF(V69="Xuất sắc",5,IF(V69="Giỏi",4,IF(V69="Khá",3,IF(V69="TB",1,0))))</f>
        <v>3</v>
      </c>
      <c r="S69" s="81">
        <f>SUM(J69:R69)</f>
        <v>61</v>
      </c>
      <c r="T69" s="80" t="str">
        <f>IF(S69&gt;=90,"Xuất sắc",IF(S69&gt;=80,"Tốt",IF(S69&gt;=70,"Khá",IF(S69&gt;=50,"TB","Yếu"))))</f>
        <v>TB</v>
      </c>
      <c r="U69" s="82" t="s">
        <v>443</v>
      </c>
      <c r="V69" s="83" t="s">
        <v>186</v>
      </c>
      <c r="W69" s="84"/>
    </row>
    <row r="70" spans="1:23" s="88" customFormat="1" ht="26.25" customHeight="1">
      <c r="A70" s="73">
        <v>63</v>
      </c>
      <c r="B70" s="86">
        <v>2310060274</v>
      </c>
      <c r="C70" s="75" t="s">
        <v>768</v>
      </c>
      <c r="D70" s="76" t="s">
        <v>769</v>
      </c>
      <c r="E70" s="74"/>
      <c r="F70" s="78"/>
      <c r="G70" s="73"/>
      <c r="H70" s="73"/>
      <c r="I70" s="74"/>
      <c r="J70" s="174">
        <v>25</v>
      </c>
      <c r="K70" s="175">
        <v>5</v>
      </c>
      <c r="L70" s="79">
        <v>4</v>
      </c>
      <c r="M70" s="79">
        <v>0</v>
      </c>
      <c r="N70" s="73">
        <v>5</v>
      </c>
      <c r="O70" s="73">
        <v>0</v>
      </c>
      <c r="P70" s="79">
        <v>11</v>
      </c>
      <c r="Q70" s="73">
        <v>0</v>
      </c>
      <c r="R70" s="80">
        <f>IF(V70="Xuất sắc",5,IF(V70="Giỏi",4,IF(V70="Khá",3,IF(V70="TB",1,0))))</f>
        <v>1</v>
      </c>
      <c r="S70" s="81">
        <f>SUM(J70:R70)</f>
        <v>51</v>
      </c>
      <c r="T70" s="80" t="str">
        <f>IF(S70&gt;=90,"Xuất sắc",IF(S70&gt;=80,"Tốt",IF(S70&gt;=70,"Khá",IF(S70&gt;=50,"TB","Yếu"))))</f>
        <v>TB</v>
      </c>
      <c r="U70" s="82" t="s">
        <v>495</v>
      </c>
      <c r="V70" s="83" t="s">
        <v>182</v>
      </c>
      <c r="W70" s="84"/>
    </row>
    <row r="71" spans="1:23" s="88" customFormat="1" ht="26.25" customHeight="1">
      <c r="A71" s="73">
        <v>64</v>
      </c>
      <c r="B71" s="86">
        <v>2310060275</v>
      </c>
      <c r="C71" s="75" t="s">
        <v>260</v>
      </c>
      <c r="D71" s="76" t="s">
        <v>770</v>
      </c>
      <c r="E71" s="74"/>
      <c r="F71" s="78"/>
      <c r="G71" s="73"/>
      <c r="H71" s="73"/>
      <c r="I71" s="74"/>
      <c r="J71" s="174">
        <v>23</v>
      </c>
      <c r="K71" s="175">
        <v>0</v>
      </c>
      <c r="L71" s="79">
        <v>0</v>
      </c>
      <c r="M71" s="79">
        <v>0</v>
      </c>
      <c r="N71" s="73">
        <v>5</v>
      </c>
      <c r="O71" s="73">
        <v>0</v>
      </c>
      <c r="P71" s="79">
        <v>0</v>
      </c>
      <c r="Q71" s="73">
        <v>0</v>
      </c>
      <c r="R71" s="80">
        <f>IF(V71="Xuất sắc",5,IF(V71="Giỏi",4,IF(V71="Khá",3,IF(V71="TB",1,0))))</f>
        <v>0</v>
      </c>
      <c r="S71" s="81">
        <f>SUM(J71:R71)</f>
        <v>28</v>
      </c>
      <c r="T71" s="80" t="str">
        <f>IF(S71&gt;=90,"Xuất sắc",IF(S71&gt;=80,"Tốt",IF(S71&gt;=70,"Khá",IF(S71&gt;=50,"TB","Yếu"))))</f>
        <v>Yếu</v>
      </c>
      <c r="U71" s="82" t="s">
        <v>902</v>
      </c>
      <c r="V71" s="83" t="s">
        <v>189</v>
      </c>
      <c r="W71" s="84"/>
    </row>
    <row r="72" spans="1:23" s="88" customFormat="1" ht="26.25" customHeight="1">
      <c r="A72" s="73">
        <v>65</v>
      </c>
      <c r="B72" s="86">
        <v>2310060276</v>
      </c>
      <c r="C72" s="75" t="s">
        <v>773</v>
      </c>
      <c r="D72" s="76" t="s">
        <v>271</v>
      </c>
      <c r="E72" s="74" t="s">
        <v>620</v>
      </c>
      <c r="F72" s="78"/>
      <c r="G72" s="73"/>
      <c r="H72" s="73"/>
      <c r="I72" s="74"/>
      <c r="J72" s="174">
        <v>25</v>
      </c>
      <c r="K72" s="175">
        <v>7</v>
      </c>
      <c r="L72" s="79">
        <v>8</v>
      </c>
      <c r="M72" s="79">
        <v>10</v>
      </c>
      <c r="N72" s="73">
        <v>10</v>
      </c>
      <c r="O72" s="73">
        <v>7</v>
      </c>
      <c r="P72" s="79">
        <v>15</v>
      </c>
      <c r="Q72" s="73">
        <v>0</v>
      </c>
      <c r="R72" s="80">
        <f>IF(V72="Xuất sắc",5,IF(V72="Giỏi",4,IF(V72="Khá",3,IF(V72="TB",1,0))))</f>
        <v>3</v>
      </c>
      <c r="S72" s="81">
        <f>SUM(J72:R72)</f>
        <v>85</v>
      </c>
      <c r="T72" s="80" t="str">
        <f>IF(S72&gt;=90,"Xuất sắc",IF(S72&gt;=80,"Tốt",IF(S72&gt;=70,"Khá",IF(S72&gt;=50,"TB","Yếu"))))</f>
        <v>Tốt</v>
      </c>
      <c r="U72" s="82" t="s">
        <v>539</v>
      </c>
      <c r="V72" s="83" t="s">
        <v>186</v>
      </c>
      <c r="W72" s="176" t="s">
        <v>705</v>
      </c>
    </row>
    <row r="73" spans="1:23" s="88" customFormat="1" ht="26.25" customHeight="1">
      <c r="A73" s="73">
        <v>66</v>
      </c>
      <c r="B73" s="86">
        <v>2310060277</v>
      </c>
      <c r="C73" s="75" t="s">
        <v>772</v>
      </c>
      <c r="D73" s="76" t="s">
        <v>271</v>
      </c>
      <c r="E73" s="74"/>
      <c r="F73" s="78"/>
      <c r="G73" s="73"/>
      <c r="H73" s="73"/>
      <c r="I73" s="74"/>
      <c r="J73" s="174">
        <v>25</v>
      </c>
      <c r="K73" s="175">
        <v>5</v>
      </c>
      <c r="L73" s="79">
        <v>4</v>
      </c>
      <c r="M73" s="79">
        <v>5</v>
      </c>
      <c r="N73" s="73">
        <v>5</v>
      </c>
      <c r="O73" s="73">
        <v>0</v>
      </c>
      <c r="P73" s="79">
        <v>7</v>
      </c>
      <c r="Q73" s="73">
        <v>0</v>
      </c>
      <c r="R73" s="80">
        <f>IF(V73="Xuất sắc",5,IF(V73="Giỏi",4,IF(V73="Khá",3,IF(V73="TB",1,0))))</f>
        <v>3</v>
      </c>
      <c r="S73" s="81">
        <f>SUM(J73:R73)</f>
        <v>54</v>
      </c>
      <c r="T73" s="80" t="str">
        <f>IF(S73&gt;=90,"Xuất sắc",IF(S73&gt;=80,"Tốt",IF(S73&gt;=70,"Khá",IF(S73&gt;=50,"TB","Yếu"))))</f>
        <v>TB</v>
      </c>
      <c r="U73" s="82" t="s">
        <v>551</v>
      </c>
      <c r="V73" s="83" t="s">
        <v>186</v>
      </c>
      <c r="W73" s="84"/>
    </row>
    <row r="74" spans="1:23" s="88" customFormat="1" ht="26.25" customHeight="1">
      <c r="A74" s="73">
        <v>67</v>
      </c>
      <c r="B74" s="86">
        <v>2310060278</v>
      </c>
      <c r="C74" s="75" t="s">
        <v>771</v>
      </c>
      <c r="D74" s="76" t="s">
        <v>271</v>
      </c>
      <c r="E74" s="74"/>
      <c r="F74" s="78"/>
      <c r="G74" s="73"/>
      <c r="H74" s="73"/>
      <c r="I74" s="74"/>
      <c r="J74" s="174">
        <v>25</v>
      </c>
      <c r="K74" s="175">
        <v>7</v>
      </c>
      <c r="L74" s="79">
        <v>0</v>
      </c>
      <c r="M74" s="79">
        <v>0</v>
      </c>
      <c r="N74" s="73">
        <v>5</v>
      </c>
      <c r="O74" s="73">
        <v>0</v>
      </c>
      <c r="P74" s="79">
        <v>13</v>
      </c>
      <c r="Q74" s="73">
        <v>0</v>
      </c>
      <c r="R74" s="80">
        <f>IF(V74="Xuất sắc",5,IF(V74="Giỏi",4,IF(V74="Khá",3,IF(V74="TB",1,0))))</f>
        <v>1</v>
      </c>
      <c r="S74" s="81">
        <f>SUM(J74:R74)</f>
        <v>51</v>
      </c>
      <c r="T74" s="80" t="str">
        <f>IF(S74&gt;=90,"Xuất sắc",IF(S74&gt;=80,"Tốt",IF(S74&gt;=70,"Khá",IF(S74&gt;=50,"TB","Yếu"))))</f>
        <v>TB</v>
      </c>
      <c r="U74" s="82" t="s">
        <v>510</v>
      </c>
      <c r="V74" s="83" t="s">
        <v>182</v>
      </c>
      <c r="W74" s="84"/>
    </row>
    <row r="75" spans="1:23" s="88" customFormat="1" ht="26.25" customHeight="1">
      <c r="A75" s="73">
        <v>68</v>
      </c>
      <c r="B75" s="86">
        <v>2310060279</v>
      </c>
      <c r="C75" s="75" t="s">
        <v>410</v>
      </c>
      <c r="D75" s="76" t="s">
        <v>774</v>
      </c>
      <c r="E75" s="74"/>
      <c r="F75" s="78"/>
      <c r="G75" s="73"/>
      <c r="H75" s="73"/>
      <c r="I75" s="74"/>
      <c r="J75" s="174">
        <v>25</v>
      </c>
      <c r="K75" s="175">
        <v>5</v>
      </c>
      <c r="L75" s="79">
        <v>4</v>
      </c>
      <c r="M75" s="79">
        <v>7</v>
      </c>
      <c r="N75" s="73">
        <v>5</v>
      </c>
      <c r="O75" s="73">
        <v>0</v>
      </c>
      <c r="P75" s="79">
        <v>5</v>
      </c>
      <c r="Q75" s="73">
        <v>0</v>
      </c>
      <c r="R75" s="80">
        <f>IF(V75="Xuất sắc",5,IF(V75="Giỏi",4,IF(V75="Khá",3,IF(V75="TB",1,0))))</f>
        <v>4</v>
      </c>
      <c r="S75" s="81">
        <f>SUM(J75:R75)</f>
        <v>55</v>
      </c>
      <c r="T75" s="80" t="str">
        <f>IF(S75&gt;=90,"Xuất sắc",IF(S75&gt;=80,"Tốt",IF(S75&gt;=70,"Khá",IF(S75&gt;=50,"TB","Yếu"))))</f>
        <v>TB</v>
      </c>
      <c r="U75" s="82" t="s">
        <v>323</v>
      </c>
      <c r="V75" s="83" t="s">
        <v>273</v>
      </c>
      <c r="W75" s="84"/>
    </row>
    <row r="76" spans="1:23" s="88" customFormat="1" ht="26.25" customHeight="1">
      <c r="A76" s="73">
        <v>69</v>
      </c>
      <c r="B76" s="86">
        <v>2310060280</v>
      </c>
      <c r="C76" s="75" t="s">
        <v>775</v>
      </c>
      <c r="D76" s="76" t="s">
        <v>49</v>
      </c>
      <c r="E76" s="74"/>
      <c r="F76" s="78"/>
      <c r="G76" s="73"/>
      <c r="H76" s="73"/>
      <c r="I76" s="74"/>
      <c r="J76" s="174">
        <v>25</v>
      </c>
      <c r="K76" s="175">
        <v>5</v>
      </c>
      <c r="L76" s="79">
        <v>0</v>
      </c>
      <c r="M76" s="79">
        <v>5</v>
      </c>
      <c r="N76" s="73">
        <v>5</v>
      </c>
      <c r="O76" s="73">
        <v>0</v>
      </c>
      <c r="P76" s="79">
        <v>15</v>
      </c>
      <c r="Q76" s="73">
        <v>0</v>
      </c>
      <c r="R76" s="80">
        <f>IF(V76="Xuất sắc",5,IF(V76="Giỏi",4,IF(V76="Khá",3,IF(V76="TB",1,0))))</f>
        <v>1</v>
      </c>
      <c r="S76" s="81">
        <f>SUM(J76:R76)</f>
        <v>56</v>
      </c>
      <c r="T76" s="80" t="str">
        <f>IF(S76&gt;=90,"Xuất sắc",IF(S76&gt;=80,"Tốt",IF(S76&gt;=70,"Khá",IF(S76&gt;=50,"TB","Yếu"))))</f>
        <v>TB</v>
      </c>
      <c r="U76" s="82" t="s">
        <v>382</v>
      </c>
      <c r="V76" s="83" t="s">
        <v>182</v>
      </c>
      <c r="W76" s="84"/>
    </row>
    <row r="77" spans="1:23" s="88" customFormat="1" ht="26.25" customHeight="1">
      <c r="A77" s="73">
        <v>70</v>
      </c>
      <c r="B77" s="86">
        <v>2310060281</v>
      </c>
      <c r="C77" s="75" t="s">
        <v>776</v>
      </c>
      <c r="D77" s="76" t="s">
        <v>49</v>
      </c>
      <c r="E77" s="74"/>
      <c r="F77" s="78"/>
      <c r="G77" s="73"/>
      <c r="H77" s="73"/>
      <c r="I77" s="74"/>
      <c r="J77" s="174">
        <v>25</v>
      </c>
      <c r="K77" s="175">
        <v>7</v>
      </c>
      <c r="L77" s="79">
        <v>4</v>
      </c>
      <c r="M77" s="79">
        <v>5</v>
      </c>
      <c r="N77" s="73">
        <v>5</v>
      </c>
      <c r="O77" s="73">
        <v>0</v>
      </c>
      <c r="P77" s="79">
        <v>10</v>
      </c>
      <c r="Q77" s="73">
        <v>0</v>
      </c>
      <c r="R77" s="80">
        <f>IF(V77="Xuất sắc",5,IF(V77="Giỏi",4,IF(V77="Khá",3,IF(V77="TB",1,0))))</f>
        <v>1</v>
      </c>
      <c r="S77" s="81">
        <f>SUM(J77:R77)</f>
        <v>57</v>
      </c>
      <c r="T77" s="80" t="str">
        <f>IF(S77&gt;=90,"Xuất sắc",IF(S77&gt;=80,"Tốt",IF(S77&gt;=70,"Khá",IF(S77&gt;=50,"TB","Yếu"))))</f>
        <v>TB</v>
      </c>
      <c r="U77" s="82" t="s">
        <v>382</v>
      </c>
      <c r="V77" s="83" t="s">
        <v>182</v>
      </c>
      <c r="W77" s="84"/>
    </row>
    <row r="78" spans="1:23" s="88" customFormat="1" ht="26.25" customHeight="1">
      <c r="A78" s="73">
        <v>71</v>
      </c>
      <c r="B78" s="86">
        <v>2310060282</v>
      </c>
      <c r="C78" s="75" t="s">
        <v>777</v>
      </c>
      <c r="D78" s="76" t="s">
        <v>778</v>
      </c>
      <c r="E78" s="74"/>
      <c r="F78" s="78"/>
      <c r="G78" s="73"/>
      <c r="H78" s="73"/>
      <c r="I78" s="74"/>
      <c r="J78" s="174">
        <v>25</v>
      </c>
      <c r="K78" s="175">
        <v>6</v>
      </c>
      <c r="L78" s="79"/>
      <c r="M78" s="79">
        <v>6</v>
      </c>
      <c r="N78" s="73">
        <v>5</v>
      </c>
      <c r="O78" s="73">
        <v>0</v>
      </c>
      <c r="P78" s="79">
        <v>10</v>
      </c>
      <c r="Q78" s="73">
        <v>0</v>
      </c>
      <c r="R78" s="80">
        <f>IF(V78="Xuất sắc",5,IF(V78="Giỏi",4,IF(V78="Khá",3,IF(V78="TB",1,0))))</f>
        <v>3</v>
      </c>
      <c r="S78" s="81">
        <f>SUM(J78:R78)</f>
        <v>55</v>
      </c>
      <c r="T78" s="80" t="str">
        <f>IF(S78&gt;=90,"Xuất sắc",IF(S78&gt;=80,"Tốt",IF(S78&gt;=70,"Khá",IF(S78&gt;=50,"TB","Yếu"))))</f>
        <v>TB</v>
      </c>
      <c r="U78" s="82" t="s">
        <v>195</v>
      </c>
      <c r="V78" s="83" t="s">
        <v>186</v>
      </c>
      <c r="W78" s="84"/>
    </row>
    <row r="79" spans="1:23" s="88" customFormat="1" ht="26.25" customHeight="1">
      <c r="A79" s="73">
        <v>72</v>
      </c>
      <c r="B79" s="86">
        <v>2310060283</v>
      </c>
      <c r="C79" s="75" t="s">
        <v>779</v>
      </c>
      <c r="D79" s="76" t="s">
        <v>279</v>
      </c>
      <c r="E79" s="74"/>
      <c r="F79" s="78"/>
      <c r="G79" s="73"/>
      <c r="H79" s="73"/>
      <c r="I79" s="74"/>
      <c r="J79" s="174">
        <v>25</v>
      </c>
      <c r="K79" s="175">
        <v>3</v>
      </c>
      <c r="L79" s="79">
        <v>4</v>
      </c>
      <c r="M79" s="79">
        <v>0</v>
      </c>
      <c r="N79" s="73">
        <v>5</v>
      </c>
      <c r="O79" s="73">
        <v>10</v>
      </c>
      <c r="P79" s="79">
        <v>7</v>
      </c>
      <c r="Q79" s="73">
        <v>0</v>
      </c>
      <c r="R79" s="80">
        <f>IF(V79="Xuất sắc",5,IF(V79="Giỏi",4,IF(V79="Khá",3,IF(V79="TB",1,0))))</f>
        <v>1</v>
      </c>
      <c r="S79" s="81">
        <f>SUM(J79:R79)</f>
        <v>55</v>
      </c>
      <c r="T79" s="80" t="str">
        <f>IF(S79&gt;=90,"Xuất sắc",IF(S79&gt;=80,"Tốt",IF(S79&gt;=70,"Khá",IF(S79&gt;=50,"TB","Yếu"))))</f>
        <v>TB</v>
      </c>
      <c r="U79" s="82" t="s">
        <v>438</v>
      </c>
      <c r="V79" s="83" t="s">
        <v>182</v>
      </c>
      <c r="W79" s="171" t="s">
        <v>705</v>
      </c>
    </row>
    <row r="80" spans="1:23" s="88" customFormat="1" ht="26.25" customHeight="1">
      <c r="A80" s="73">
        <v>73</v>
      </c>
      <c r="B80" s="86">
        <v>2310060284</v>
      </c>
      <c r="C80" s="75" t="s">
        <v>782</v>
      </c>
      <c r="D80" s="76" t="s">
        <v>65</v>
      </c>
      <c r="E80" s="74"/>
      <c r="F80" s="78"/>
      <c r="G80" s="73"/>
      <c r="H80" s="73"/>
      <c r="I80" s="74"/>
      <c r="J80" s="174">
        <v>25</v>
      </c>
      <c r="K80" s="175">
        <v>4</v>
      </c>
      <c r="L80" s="79">
        <v>0</v>
      </c>
      <c r="M80" s="79">
        <v>10</v>
      </c>
      <c r="N80" s="73">
        <v>5</v>
      </c>
      <c r="O80" s="73">
        <v>0</v>
      </c>
      <c r="P80" s="79">
        <v>10</v>
      </c>
      <c r="Q80" s="73">
        <v>0</v>
      </c>
      <c r="R80" s="80">
        <f>IF(V80="Xuất sắc",5,IF(V80="Giỏi",4,IF(V80="Khá",3,IF(V80="TB",1,0))))</f>
        <v>0</v>
      </c>
      <c r="S80" s="81">
        <f>SUM(J80:R80)</f>
        <v>54</v>
      </c>
      <c r="T80" s="80" t="str">
        <f>IF(S80&gt;=90,"Xuất sắc",IF(S80&gt;=80,"Tốt",IF(S80&gt;=70,"Khá",IF(S80&gt;=50,"TB","Yếu"))))</f>
        <v>TB</v>
      </c>
      <c r="U80" s="82" t="s">
        <v>450</v>
      </c>
      <c r="V80" s="83" t="s">
        <v>189</v>
      </c>
      <c r="W80" s="171"/>
    </row>
    <row r="81" spans="1:23" s="88" customFormat="1" ht="26.25" customHeight="1">
      <c r="A81" s="73">
        <v>74</v>
      </c>
      <c r="B81" s="86">
        <v>2310060285</v>
      </c>
      <c r="C81" s="75" t="s">
        <v>780</v>
      </c>
      <c r="D81" s="76" t="s">
        <v>781</v>
      </c>
      <c r="E81" s="74"/>
      <c r="F81" s="78"/>
      <c r="G81" s="73"/>
      <c r="H81" s="73"/>
      <c r="I81" s="74"/>
      <c r="J81" s="174">
        <v>25</v>
      </c>
      <c r="K81" s="175">
        <v>2</v>
      </c>
      <c r="L81" s="79">
        <v>4</v>
      </c>
      <c r="M81" s="79">
        <v>10</v>
      </c>
      <c r="N81" s="73">
        <v>5</v>
      </c>
      <c r="O81" s="73">
        <v>0</v>
      </c>
      <c r="P81" s="79">
        <v>9</v>
      </c>
      <c r="Q81" s="73">
        <v>0</v>
      </c>
      <c r="R81" s="80">
        <f>IF(V81="Xuất sắc",5,IF(V81="Giỏi",4,IF(V81="Khá",3,IF(V81="TB",1,0))))</f>
        <v>1</v>
      </c>
      <c r="S81" s="81">
        <f>SUM(J81:R81)</f>
        <v>56</v>
      </c>
      <c r="T81" s="80" t="str">
        <f>IF(S81&gt;=90,"Xuất sắc",IF(S81&gt;=80,"Tốt",IF(S81&gt;=70,"Khá",IF(S81&gt;=50,"TB","Yếu"))))</f>
        <v>TB</v>
      </c>
      <c r="U81" s="82" t="s">
        <v>495</v>
      </c>
      <c r="V81" s="83" t="s">
        <v>182</v>
      </c>
      <c r="W81" s="171"/>
    </row>
    <row r="82" spans="1:23" s="88" customFormat="1" ht="26.25" customHeight="1">
      <c r="A82" s="73">
        <v>75</v>
      </c>
      <c r="B82" s="86">
        <v>2310060286</v>
      </c>
      <c r="C82" s="75" t="s">
        <v>784</v>
      </c>
      <c r="D82" s="76" t="s">
        <v>280</v>
      </c>
      <c r="E82" s="74"/>
      <c r="F82" s="78"/>
      <c r="G82" s="73"/>
      <c r="H82" s="73"/>
      <c r="I82" s="74"/>
      <c r="J82" s="174">
        <v>25</v>
      </c>
      <c r="K82" s="175">
        <v>7</v>
      </c>
      <c r="L82" s="79">
        <v>4</v>
      </c>
      <c r="M82" s="79">
        <v>8</v>
      </c>
      <c r="N82" s="73">
        <v>5</v>
      </c>
      <c r="O82" s="73">
        <v>0</v>
      </c>
      <c r="P82" s="79">
        <v>12</v>
      </c>
      <c r="Q82" s="73">
        <v>0</v>
      </c>
      <c r="R82" s="80">
        <f>IF(V82="Xuất sắc",5,IF(V82="Giỏi",4,IF(V82="Khá",3,IF(V82="TB",1,0))))</f>
        <v>4</v>
      </c>
      <c r="S82" s="81">
        <f>SUM(J82:R82)</f>
        <v>65</v>
      </c>
      <c r="T82" s="80" t="str">
        <f>IF(S82&gt;=90,"Xuất sắc",IF(S82&gt;=80,"Tốt",IF(S82&gt;=70,"Khá",IF(S82&gt;=50,"TB","Yếu"))))</f>
        <v>TB</v>
      </c>
      <c r="U82" s="82" t="s">
        <v>272</v>
      </c>
      <c r="V82" s="83" t="s">
        <v>273</v>
      </c>
      <c r="W82" s="84"/>
    </row>
    <row r="83" spans="1:23" s="88" customFormat="1" ht="26.25" customHeight="1">
      <c r="A83" s="73">
        <v>76</v>
      </c>
      <c r="B83" s="86">
        <v>2310060287</v>
      </c>
      <c r="C83" s="75" t="s">
        <v>783</v>
      </c>
      <c r="D83" s="76" t="s">
        <v>280</v>
      </c>
      <c r="E83" s="74"/>
      <c r="F83" s="78"/>
      <c r="G83" s="73"/>
      <c r="H83" s="73"/>
      <c r="I83" s="74"/>
      <c r="J83" s="174">
        <v>25</v>
      </c>
      <c r="K83" s="175">
        <v>7</v>
      </c>
      <c r="L83" s="79">
        <v>0</v>
      </c>
      <c r="M83" s="79">
        <v>5</v>
      </c>
      <c r="N83" s="73">
        <v>5</v>
      </c>
      <c r="O83" s="73">
        <v>0</v>
      </c>
      <c r="P83" s="79">
        <v>15</v>
      </c>
      <c r="Q83" s="73">
        <v>0</v>
      </c>
      <c r="R83" s="80">
        <f>IF(V83="Xuất sắc",5,IF(V83="Giỏi",4,IF(V83="Khá",3,IF(V83="TB",1,0))))</f>
        <v>0</v>
      </c>
      <c r="S83" s="81">
        <f>SUM(J83:R83)</f>
        <v>57</v>
      </c>
      <c r="T83" s="80" t="str">
        <f>IF(S83&gt;=90,"Xuất sắc",IF(S83&gt;=80,"Tốt",IF(S83&gt;=70,"Khá",IF(S83&gt;=50,"TB","Yếu"))))</f>
        <v>TB</v>
      </c>
      <c r="U83" s="82" t="s">
        <v>385</v>
      </c>
      <c r="V83" s="83" t="s">
        <v>189</v>
      </c>
      <c r="W83" s="84"/>
    </row>
    <row r="84" spans="1:23" s="88" customFormat="1" ht="26.25" customHeight="1">
      <c r="A84" s="73">
        <v>77</v>
      </c>
      <c r="B84" s="86">
        <v>2310060288</v>
      </c>
      <c r="C84" s="75" t="s">
        <v>660</v>
      </c>
      <c r="D84" s="76" t="s">
        <v>184</v>
      </c>
      <c r="E84" s="74"/>
      <c r="F84" s="78"/>
      <c r="G84" s="73"/>
      <c r="H84" s="73"/>
      <c r="I84" s="74"/>
      <c r="J84" s="174">
        <v>23</v>
      </c>
      <c r="K84" s="175">
        <v>6</v>
      </c>
      <c r="L84" s="79">
        <v>4</v>
      </c>
      <c r="M84" s="79">
        <v>5</v>
      </c>
      <c r="N84" s="73">
        <v>5</v>
      </c>
      <c r="O84" s="73">
        <v>0</v>
      </c>
      <c r="P84" s="79">
        <v>10</v>
      </c>
      <c r="Q84" s="73">
        <v>0</v>
      </c>
      <c r="R84" s="80">
        <f>IF(V84="Xuất sắc",5,IF(V84="Giỏi",4,IF(V84="Khá",3,IF(V84="TB",1,0))))</f>
        <v>1</v>
      </c>
      <c r="S84" s="81">
        <f>SUM(J84:R84)</f>
        <v>54</v>
      </c>
      <c r="T84" s="80" t="str">
        <f>IF(S84&gt;=90,"Xuất sắc",IF(S84&gt;=80,"Tốt",IF(S84&gt;=70,"Khá",IF(S84&gt;=50,"TB","Yếu"))))</f>
        <v>TB</v>
      </c>
      <c r="U84" s="82" t="s">
        <v>382</v>
      </c>
      <c r="V84" s="83" t="s">
        <v>182</v>
      </c>
      <c r="W84" s="84"/>
    </row>
    <row r="85" spans="1:23" s="88" customFormat="1" ht="26.25" customHeight="1">
      <c r="A85" s="73">
        <v>78</v>
      </c>
      <c r="B85" s="86">
        <v>2310060289</v>
      </c>
      <c r="C85" s="177" t="s">
        <v>793</v>
      </c>
      <c r="D85" s="178" t="s">
        <v>184</v>
      </c>
      <c r="E85" s="74"/>
      <c r="F85" s="78"/>
      <c r="G85" s="73"/>
      <c r="H85" s="73"/>
      <c r="I85" s="74"/>
      <c r="J85" s="174">
        <v>23</v>
      </c>
      <c r="K85" s="175">
        <v>0</v>
      </c>
      <c r="L85" s="79">
        <v>0</v>
      </c>
      <c r="M85" s="79">
        <v>0</v>
      </c>
      <c r="N85" s="73">
        <v>5</v>
      </c>
      <c r="O85" s="73">
        <v>0</v>
      </c>
      <c r="P85" s="79">
        <v>0</v>
      </c>
      <c r="Q85" s="73">
        <v>0</v>
      </c>
      <c r="R85" s="80">
        <f>IF(V85="Xuất sắc",5,IF(V85="Giỏi",4,IF(V85="Khá",3,IF(V85="TB",1,0))))</f>
        <v>0</v>
      </c>
      <c r="S85" s="81">
        <f>SUM(J85:R85)</f>
        <v>28</v>
      </c>
      <c r="T85" s="80" t="str">
        <f>IF(S85&gt;=90,"Xuất sắc",IF(S85&gt;=80,"Tốt",IF(S85&gt;=70,"Khá",IF(S85&gt;=50,"TB","Yếu"))))</f>
        <v>Yếu</v>
      </c>
      <c r="U85" s="82" t="s">
        <v>570</v>
      </c>
      <c r="V85" s="83" t="s">
        <v>189</v>
      </c>
      <c r="W85" s="84"/>
    </row>
    <row r="86" spans="1:23" s="88" customFormat="1" ht="26.25" customHeight="1">
      <c r="A86" s="73">
        <v>79</v>
      </c>
      <c r="B86" s="86">
        <v>2310060290</v>
      </c>
      <c r="C86" s="75" t="s">
        <v>799</v>
      </c>
      <c r="D86" s="76" t="s">
        <v>556</v>
      </c>
      <c r="E86" s="74"/>
      <c r="F86" s="78"/>
      <c r="G86" s="73"/>
      <c r="H86" s="73"/>
      <c r="I86" s="74"/>
      <c r="J86" s="174">
        <v>23</v>
      </c>
      <c r="K86" s="175">
        <v>4</v>
      </c>
      <c r="L86" s="79">
        <v>0</v>
      </c>
      <c r="M86" s="79">
        <v>5</v>
      </c>
      <c r="N86" s="73">
        <v>5</v>
      </c>
      <c r="O86" s="73">
        <v>0</v>
      </c>
      <c r="P86" s="79">
        <v>13</v>
      </c>
      <c r="Q86" s="73">
        <v>0</v>
      </c>
      <c r="R86" s="80">
        <f>IF(V86="Xuất sắc",5,IF(V86="Giỏi",4,IF(V86="Khá",3,IF(V86="TB",1,0))))</f>
        <v>0</v>
      </c>
      <c r="S86" s="81">
        <f>SUM(J86:R86)</f>
        <v>50</v>
      </c>
      <c r="T86" s="80" t="str">
        <f>IF(S86&gt;=90,"Xuất sắc",IF(S86&gt;=80,"Tốt",IF(S86&gt;=70,"Khá",IF(S86&gt;=50,"TB","Yếu"))))</f>
        <v>TB</v>
      </c>
      <c r="U86" s="82" t="s">
        <v>472</v>
      </c>
      <c r="V86" s="83" t="s">
        <v>189</v>
      </c>
      <c r="W86" s="84"/>
    </row>
    <row r="87" spans="1:23" s="88" customFormat="1" ht="26.25" customHeight="1">
      <c r="A87" s="73">
        <v>80</v>
      </c>
      <c r="B87" s="86">
        <v>2310060291</v>
      </c>
      <c r="C87" s="75" t="s">
        <v>801</v>
      </c>
      <c r="D87" s="76" t="s">
        <v>802</v>
      </c>
      <c r="E87" s="74"/>
      <c r="F87" s="78"/>
      <c r="G87" s="73"/>
      <c r="H87" s="73"/>
      <c r="I87" s="74"/>
      <c r="J87" s="174">
        <v>25</v>
      </c>
      <c r="K87" s="175">
        <v>7</v>
      </c>
      <c r="L87" s="79">
        <v>8</v>
      </c>
      <c r="M87" s="79">
        <v>10</v>
      </c>
      <c r="N87" s="73">
        <v>5</v>
      </c>
      <c r="O87" s="73">
        <v>0</v>
      </c>
      <c r="P87" s="79">
        <v>15</v>
      </c>
      <c r="Q87" s="73">
        <v>0</v>
      </c>
      <c r="R87" s="80">
        <f>IF(V87="Xuất sắc",5,IF(V87="Giỏi",4,IF(V87="Khá",3,IF(V87="TB",1,0))))</f>
        <v>1</v>
      </c>
      <c r="S87" s="81">
        <f>SUM(J87:R87)</f>
        <v>71</v>
      </c>
      <c r="T87" s="80" t="str">
        <f>IF(S87&gt;=90,"Xuất sắc",IF(S87&gt;=80,"Tốt",IF(S87&gt;=70,"Khá",IF(S87&gt;=50,"TB","Yếu"))))</f>
        <v>Khá</v>
      </c>
      <c r="U87" s="82" t="s">
        <v>456</v>
      </c>
      <c r="V87" s="83" t="s">
        <v>182</v>
      </c>
      <c r="W87" s="84"/>
    </row>
    <row r="88" spans="1:23" s="88" customFormat="1" ht="26.25" customHeight="1">
      <c r="A88" s="73">
        <v>81</v>
      </c>
      <c r="B88" s="86">
        <v>2310060292</v>
      </c>
      <c r="C88" s="177" t="s">
        <v>803</v>
      </c>
      <c r="D88" s="178" t="s">
        <v>804</v>
      </c>
      <c r="E88" s="74"/>
      <c r="F88" s="78"/>
      <c r="G88" s="73"/>
      <c r="H88" s="73"/>
      <c r="I88" s="74"/>
      <c r="J88" s="174">
        <v>23</v>
      </c>
      <c r="K88" s="175">
        <v>0</v>
      </c>
      <c r="L88" s="79">
        <v>0</v>
      </c>
      <c r="M88" s="79">
        <v>0</v>
      </c>
      <c r="N88" s="73">
        <v>5</v>
      </c>
      <c r="O88" s="73">
        <v>0</v>
      </c>
      <c r="P88" s="79">
        <v>0</v>
      </c>
      <c r="Q88" s="73">
        <v>0</v>
      </c>
      <c r="R88" s="80">
        <f>IF(V88="Xuất sắc",5,IF(V88="Giỏi",4,IF(V88="Khá",3,IF(V88="TB",1,0))))</f>
        <v>0</v>
      </c>
      <c r="S88" s="81">
        <f>SUM(J88:R88)</f>
        <v>28</v>
      </c>
      <c r="T88" s="80" t="str">
        <f>IF(S88&gt;=90,"Xuất sắc",IF(S88&gt;=80,"Tốt",IF(S88&gt;=70,"Khá",IF(S88&gt;=50,"TB","Yếu"))))</f>
        <v>Yếu</v>
      </c>
      <c r="U88" s="82" t="s">
        <v>909</v>
      </c>
      <c r="V88" s="83" t="s">
        <v>189</v>
      </c>
      <c r="W88" s="84"/>
    </row>
    <row r="89" spans="1:23" s="88" customFormat="1" ht="26.25" customHeight="1">
      <c r="A89" s="73">
        <v>82</v>
      </c>
      <c r="B89" s="86">
        <v>2310060293</v>
      </c>
      <c r="C89" s="75" t="s">
        <v>785</v>
      </c>
      <c r="D89" s="76" t="s">
        <v>288</v>
      </c>
      <c r="E89" s="74"/>
      <c r="F89" s="78"/>
      <c r="G89" s="73"/>
      <c r="H89" s="73"/>
      <c r="I89" s="74"/>
      <c r="J89" s="174">
        <v>23</v>
      </c>
      <c r="K89" s="175">
        <v>5</v>
      </c>
      <c r="L89" s="79">
        <v>8</v>
      </c>
      <c r="M89" s="79">
        <v>5</v>
      </c>
      <c r="N89" s="73">
        <v>5</v>
      </c>
      <c r="O89" s="73">
        <v>0</v>
      </c>
      <c r="P89" s="79">
        <v>15</v>
      </c>
      <c r="Q89" s="73">
        <v>0</v>
      </c>
      <c r="R89" s="80">
        <f>IF(V89="Xuất sắc",5,IF(V89="Giỏi",4,IF(V89="Khá",3,IF(V89="TB",1,0))))</f>
        <v>3</v>
      </c>
      <c r="S89" s="81">
        <f>SUM(J89:R89)</f>
        <v>64</v>
      </c>
      <c r="T89" s="80" t="str">
        <f>IF(S89&gt;=90,"Xuất sắc",IF(S89&gt;=80,"Tốt",IF(S89&gt;=70,"Khá",IF(S89&gt;=50,"TB","Yếu"))))</f>
        <v>TB</v>
      </c>
      <c r="U89" s="82" t="s">
        <v>440</v>
      </c>
      <c r="V89" s="83" t="s">
        <v>186</v>
      </c>
      <c r="W89" s="84"/>
    </row>
    <row r="90" spans="1:23" s="88" customFormat="1" ht="26.25" customHeight="1">
      <c r="A90" s="73">
        <v>83</v>
      </c>
      <c r="B90" s="86">
        <v>2310060294</v>
      </c>
      <c r="C90" s="75" t="s">
        <v>787</v>
      </c>
      <c r="D90" s="76" t="s">
        <v>559</v>
      </c>
      <c r="E90" s="74"/>
      <c r="F90" s="78"/>
      <c r="G90" s="73"/>
      <c r="H90" s="73"/>
      <c r="I90" s="74"/>
      <c r="J90" s="174">
        <v>25</v>
      </c>
      <c r="K90" s="175">
        <v>5</v>
      </c>
      <c r="L90" s="79">
        <v>4</v>
      </c>
      <c r="M90" s="79">
        <v>7</v>
      </c>
      <c r="N90" s="73">
        <v>5</v>
      </c>
      <c r="O90" s="73">
        <v>0</v>
      </c>
      <c r="P90" s="79">
        <v>10</v>
      </c>
      <c r="Q90" s="73">
        <v>0</v>
      </c>
      <c r="R90" s="80">
        <f>IF(V90="Xuất sắc",5,IF(V90="Giỏi",4,IF(V90="Khá",3,IF(V90="TB",1,0))))</f>
        <v>0</v>
      </c>
      <c r="S90" s="81">
        <f>SUM(J90:R90)</f>
        <v>56</v>
      </c>
      <c r="T90" s="80" t="str">
        <f>IF(S90&gt;=90,"Xuất sắc",IF(S90&gt;=80,"Tốt",IF(S90&gt;=70,"Khá",IF(S90&gt;=50,"TB","Yếu"))))</f>
        <v>TB</v>
      </c>
      <c r="U90" s="82" t="s">
        <v>213</v>
      </c>
      <c r="V90" s="83" t="s">
        <v>189</v>
      </c>
      <c r="W90" s="84"/>
    </row>
    <row r="91" spans="1:23" s="88" customFormat="1" ht="26.25" customHeight="1">
      <c r="A91" s="73">
        <v>84</v>
      </c>
      <c r="B91" s="86">
        <v>2310060295</v>
      </c>
      <c r="C91" s="75" t="s">
        <v>669</v>
      </c>
      <c r="D91" s="76" t="s">
        <v>559</v>
      </c>
      <c r="E91" s="74"/>
      <c r="F91" s="78"/>
      <c r="G91" s="73"/>
      <c r="H91" s="73"/>
      <c r="I91" s="74"/>
      <c r="J91" s="174">
        <v>25</v>
      </c>
      <c r="K91" s="175">
        <v>6</v>
      </c>
      <c r="L91" s="79">
        <v>4</v>
      </c>
      <c r="M91" s="79">
        <v>8</v>
      </c>
      <c r="N91" s="73">
        <v>5</v>
      </c>
      <c r="O91" s="73">
        <v>5</v>
      </c>
      <c r="P91" s="79">
        <v>15</v>
      </c>
      <c r="Q91" s="73">
        <v>0</v>
      </c>
      <c r="R91" s="80">
        <f>IF(V91="Xuất sắc",5,IF(V91="Giỏi",4,IF(V91="Khá",3,IF(V91="TB",1,0))))</f>
        <v>4</v>
      </c>
      <c r="S91" s="81">
        <f>SUM(J91:R91)</f>
        <v>72</v>
      </c>
      <c r="T91" s="80" t="str">
        <f>IF(S91&gt;=90,"Xuất sắc",IF(S91&gt;=80,"Tốt",IF(S91&gt;=70,"Khá",IF(S91&gt;=50,"TB","Yếu"))))</f>
        <v>Khá</v>
      </c>
      <c r="U91" s="82" t="s">
        <v>454</v>
      </c>
      <c r="V91" s="83" t="s">
        <v>273</v>
      </c>
      <c r="W91" s="171" t="s">
        <v>705</v>
      </c>
    </row>
    <row r="92" spans="1:23" s="88" customFormat="1" ht="26.25" customHeight="1">
      <c r="A92" s="73">
        <v>85</v>
      </c>
      <c r="B92" s="258">
        <v>2310060296</v>
      </c>
      <c r="C92" s="75"/>
      <c r="D92" s="76"/>
      <c r="E92" s="74"/>
      <c r="F92" s="78"/>
      <c r="G92" s="73"/>
      <c r="H92" s="73"/>
      <c r="I92" s="74"/>
      <c r="J92" s="174"/>
      <c r="K92" s="175"/>
      <c r="L92" s="79"/>
      <c r="M92" s="79"/>
      <c r="N92" s="73"/>
      <c r="O92" s="73"/>
      <c r="P92" s="79"/>
      <c r="Q92" s="73"/>
      <c r="R92" s="80"/>
      <c r="S92" s="81"/>
      <c r="T92" s="80"/>
      <c r="U92" s="82" t="s">
        <v>910</v>
      </c>
      <c r="V92" s="83" t="s">
        <v>189</v>
      </c>
      <c r="W92" s="171"/>
    </row>
    <row r="93" spans="1:23" s="88" customFormat="1" ht="26.25" customHeight="1">
      <c r="A93" s="73">
        <v>86</v>
      </c>
      <c r="B93" s="86">
        <v>2310060297</v>
      </c>
      <c r="C93" s="75" t="s">
        <v>77</v>
      </c>
      <c r="D93" s="76" t="s">
        <v>786</v>
      </c>
      <c r="E93" s="74"/>
      <c r="F93" s="78"/>
      <c r="G93" s="73"/>
      <c r="H93" s="73"/>
      <c r="I93" s="74"/>
      <c r="J93" s="174">
        <v>25</v>
      </c>
      <c r="K93" s="175">
        <v>7</v>
      </c>
      <c r="L93" s="79">
        <v>4</v>
      </c>
      <c r="M93" s="79">
        <v>8</v>
      </c>
      <c r="N93" s="73">
        <v>5</v>
      </c>
      <c r="O93" s="73">
        <v>0</v>
      </c>
      <c r="P93" s="79">
        <v>13</v>
      </c>
      <c r="Q93" s="73">
        <v>0</v>
      </c>
      <c r="R93" s="80">
        <f>IF(V93="Xuất sắc",5,IF(V93="Giỏi",4,IF(V93="Khá",3,IF(V93="TB",1,0))))</f>
        <v>1</v>
      </c>
      <c r="S93" s="81">
        <f>SUM(J93:R93)</f>
        <v>63</v>
      </c>
      <c r="T93" s="80" t="str">
        <f>IF(S93&gt;=90,"Xuất sắc",IF(S93&gt;=80,"Tốt",IF(S93&gt;=70,"Khá",IF(S93&gt;=50,"TB","Yếu"))))</f>
        <v>TB</v>
      </c>
      <c r="U93" s="82" t="s">
        <v>382</v>
      </c>
      <c r="V93" s="83" t="s">
        <v>182</v>
      </c>
      <c r="W93" s="84"/>
    </row>
    <row r="94" spans="1:23" s="88" customFormat="1" ht="26.25" customHeight="1">
      <c r="A94" s="73">
        <v>87</v>
      </c>
      <c r="B94" s="86">
        <v>2310060298</v>
      </c>
      <c r="C94" s="75" t="s">
        <v>788</v>
      </c>
      <c r="D94" s="76" t="s">
        <v>294</v>
      </c>
      <c r="E94" s="74"/>
      <c r="F94" s="78"/>
      <c r="G94" s="73"/>
      <c r="H94" s="73"/>
      <c r="I94" s="74"/>
      <c r="J94" s="174">
        <v>25</v>
      </c>
      <c r="K94" s="175">
        <v>7</v>
      </c>
      <c r="L94" s="79">
        <v>4</v>
      </c>
      <c r="M94" s="79">
        <v>10</v>
      </c>
      <c r="N94" s="73">
        <v>5</v>
      </c>
      <c r="O94" s="73">
        <v>0</v>
      </c>
      <c r="P94" s="79">
        <v>15</v>
      </c>
      <c r="Q94" s="73">
        <v>0</v>
      </c>
      <c r="R94" s="80">
        <f>IF(V94="Xuất sắc",5,IF(V94="Giỏi",4,IF(V94="Khá",3,IF(V94="TB",1,0))))</f>
        <v>0</v>
      </c>
      <c r="S94" s="81">
        <f>SUM(J94:R94)</f>
        <v>66</v>
      </c>
      <c r="T94" s="80" t="str">
        <f>IF(S94&gt;=90,"Xuất sắc",IF(S94&gt;=80,"Tốt",IF(S94&gt;=70,"Khá",IF(S94&gt;=50,"TB","Yếu"))))</f>
        <v>TB</v>
      </c>
      <c r="U94" s="82" t="s">
        <v>213</v>
      </c>
      <c r="V94" s="83" t="s">
        <v>189</v>
      </c>
      <c r="W94" s="84"/>
    </row>
    <row r="95" spans="1:23" s="88" customFormat="1" ht="26.25" customHeight="1">
      <c r="A95" s="73">
        <v>88</v>
      </c>
      <c r="B95" s="86">
        <v>2310060299</v>
      </c>
      <c r="C95" s="75" t="s">
        <v>235</v>
      </c>
      <c r="D95" s="76" t="s">
        <v>40</v>
      </c>
      <c r="E95" s="74"/>
      <c r="F95" s="78"/>
      <c r="G95" s="73"/>
      <c r="H95" s="73"/>
      <c r="I95" s="74"/>
      <c r="J95" s="174">
        <v>25</v>
      </c>
      <c r="K95" s="175">
        <v>6</v>
      </c>
      <c r="L95" s="79">
        <v>4</v>
      </c>
      <c r="M95" s="79">
        <v>7</v>
      </c>
      <c r="N95" s="73">
        <v>5</v>
      </c>
      <c r="O95" s="73">
        <v>0</v>
      </c>
      <c r="P95" s="79">
        <v>13</v>
      </c>
      <c r="Q95" s="73">
        <v>0</v>
      </c>
      <c r="R95" s="80">
        <f>IF(V95="Xuất sắc",5,IF(V95="Giỏi",4,IF(V95="Khá",3,IF(V95="TB",1,0))))</f>
        <v>1</v>
      </c>
      <c r="S95" s="81">
        <f>SUM(J95:R95)</f>
        <v>61</v>
      </c>
      <c r="T95" s="80" t="str">
        <f>IF(S95&gt;=90,"Xuất sắc",IF(S95&gt;=80,"Tốt",IF(S95&gt;=70,"Khá",IF(S95&gt;=50,"TB","Yếu"))))</f>
        <v>TB</v>
      </c>
      <c r="U95" s="82" t="s">
        <v>609</v>
      </c>
      <c r="V95" s="83" t="s">
        <v>182</v>
      </c>
      <c r="W95" s="84"/>
    </row>
    <row r="96" spans="1:23" s="88" customFormat="1" ht="26.25" customHeight="1">
      <c r="A96" s="73">
        <v>89</v>
      </c>
      <c r="B96" s="86">
        <v>2310060300</v>
      </c>
      <c r="C96" s="177" t="s">
        <v>566</v>
      </c>
      <c r="D96" s="178" t="s">
        <v>40</v>
      </c>
      <c r="E96" s="74"/>
      <c r="F96" s="78"/>
      <c r="G96" s="73"/>
      <c r="H96" s="73"/>
      <c r="I96" s="74"/>
      <c r="J96" s="174">
        <v>25</v>
      </c>
      <c r="K96" s="175">
        <v>7</v>
      </c>
      <c r="L96" s="79">
        <v>8</v>
      </c>
      <c r="M96" s="79">
        <v>10</v>
      </c>
      <c r="N96" s="73">
        <v>5</v>
      </c>
      <c r="O96" s="73">
        <v>10</v>
      </c>
      <c r="P96" s="79">
        <v>15</v>
      </c>
      <c r="Q96" s="73">
        <v>0</v>
      </c>
      <c r="R96" s="80">
        <f>IF(V96="Xuất sắc",5,IF(V96="Giỏi",4,IF(V96="Khá",3,IF(V96="TB",1,0))))</f>
        <v>3</v>
      </c>
      <c r="S96" s="81">
        <f>SUM(J96:R96)</f>
        <v>83</v>
      </c>
      <c r="T96" s="80" t="str">
        <f>IF(S96&gt;=90,"Xuất sắc",IF(S96&gt;=80,"Tốt",IF(S96&gt;=70,"Khá",IF(S96&gt;=50,"TB","Yếu"))))</f>
        <v>Tốt</v>
      </c>
      <c r="U96" s="82" t="s">
        <v>539</v>
      </c>
      <c r="V96" s="83" t="s">
        <v>186</v>
      </c>
      <c r="W96" s="171" t="s">
        <v>705</v>
      </c>
    </row>
    <row r="97" spans="1:23" s="88" customFormat="1" ht="26.25" customHeight="1">
      <c r="A97" s="73">
        <v>90</v>
      </c>
      <c r="B97" s="86">
        <v>2310060301</v>
      </c>
      <c r="C97" s="75" t="s">
        <v>789</v>
      </c>
      <c r="D97" s="76" t="s">
        <v>40</v>
      </c>
      <c r="E97" s="74"/>
      <c r="F97" s="78"/>
      <c r="G97" s="73"/>
      <c r="H97" s="73"/>
      <c r="I97" s="74"/>
      <c r="J97" s="174">
        <v>25</v>
      </c>
      <c r="K97" s="175">
        <v>7</v>
      </c>
      <c r="L97" s="79">
        <v>4</v>
      </c>
      <c r="M97" s="79">
        <v>10</v>
      </c>
      <c r="N97" s="73">
        <v>5</v>
      </c>
      <c r="O97" s="73">
        <v>0</v>
      </c>
      <c r="P97" s="79">
        <v>9</v>
      </c>
      <c r="Q97" s="73">
        <v>0</v>
      </c>
      <c r="R97" s="80">
        <f>IF(V97="Xuất sắc",5,IF(V97="Giỏi",4,IF(V97="Khá",3,IF(V97="TB",1,0))))</f>
        <v>1</v>
      </c>
      <c r="S97" s="81">
        <f>SUM(J97:R97)</f>
        <v>61</v>
      </c>
      <c r="T97" s="80" t="str">
        <f>IF(S97&gt;=90,"Xuất sắc",IF(S97&gt;=80,"Tốt",IF(S97&gt;=70,"Khá",IF(S97&gt;=50,"TB","Yếu"))))</f>
        <v>TB</v>
      </c>
      <c r="U97" s="82" t="s">
        <v>466</v>
      </c>
      <c r="V97" s="83" t="s">
        <v>182</v>
      </c>
      <c r="W97" s="84"/>
    </row>
    <row r="98" spans="1:23" s="88" customFormat="1" ht="26.25" customHeight="1">
      <c r="A98" s="73">
        <v>91</v>
      </c>
      <c r="B98" s="86">
        <v>2310060302</v>
      </c>
      <c r="C98" s="75" t="s">
        <v>791</v>
      </c>
      <c r="D98" s="76" t="s">
        <v>40</v>
      </c>
      <c r="E98" s="74"/>
      <c r="F98" s="78"/>
      <c r="G98" s="73"/>
      <c r="H98" s="73"/>
      <c r="I98" s="74"/>
      <c r="J98" s="174">
        <v>23</v>
      </c>
      <c r="K98" s="175">
        <v>0</v>
      </c>
      <c r="L98" s="79">
        <v>0</v>
      </c>
      <c r="M98" s="79">
        <v>0</v>
      </c>
      <c r="N98" s="73">
        <v>5</v>
      </c>
      <c r="O98" s="73">
        <v>0</v>
      </c>
      <c r="P98" s="79">
        <v>0</v>
      </c>
      <c r="Q98" s="73">
        <v>0</v>
      </c>
      <c r="R98" s="80">
        <f>IF(V98="Xuất sắc",5,IF(V98="Giỏi",4,IF(V98="Khá",3,IF(V98="TB",1,0))))</f>
        <v>0</v>
      </c>
      <c r="S98" s="81">
        <f>SUM(J98:R98)</f>
        <v>28</v>
      </c>
      <c r="T98" s="80" t="str">
        <f>IF(S98&gt;=90,"Xuất sắc",IF(S98&gt;=80,"Tốt",IF(S98&gt;=70,"Khá",IF(S98&gt;=50,"TB","Yếu"))))</f>
        <v>Yếu</v>
      </c>
      <c r="U98" s="82" t="s">
        <v>474</v>
      </c>
      <c r="V98" s="83" t="s">
        <v>189</v>
      </c>
      <c r="W98" s="84"/>
    </row>
    <row r="99" spans="1:23" s="88" customFormat="1" ht="26.25" customHeight="1">
      <c r="A99" s="73">
        <v>92</v>
      </c>
      <c r="B99" s="86">
        <v>2310060303</v>
      </c>
      <c r="C99" s="177" t="s">
        <v>569</v>
      </c>
      <c r="D99" s="178" t="s">
        <v>40</v>
      </c>
      <c r="E99" s="74" t="s">
        <v>620</v>
      </c>
      <c r="F99" s="78"/>
      <c r="G99" s="73"/>
      <c r="H99" s="73"/>
      <c r="I99" s="74"/>
      <c r="J99" s="174">
        <v>25</v>
      </c>
      <c r="K99" s="175">
        <v>5</v>
      </c>
      <c r="L99" s="79">
        <v>4</v>
      </c>
      <c r="M99" s="79">
        <v>5</v>
      </c>
      <c r="N99" s="73">
        <v>10</v>
      </c>
      <c r="O99" s="73">
        <v>0</v>
      </c>
      <c r="P99" s="79">
        <v>15</v>
      </c>
      <c r="Q99" s="73">
        <v>0</v>
      </c>
      <c r="R99" s="80">
        <f>IF(V99="Xuất sắc",5,IF(V99="Giỏi",4,IF(V99="Khá",3,IF(V99="TB",1,0))))</f>
        <v>3</v>
      </c>
      <c r="S99" s="81">
        <f>SUM(J99:R99)</f>
        <v>67</v>
      </c>
      <c r="T99" s="80" t="str">
        <f>IF(S99&gt;=90,"Xuất sắc",IF(S99&gt;=80,"Tốt",IF(S99&gt;=70,"Khá",IF(S99&gt;=50,"TB","Yếu"))))</f>
        <v>TB</v>
      </c>
      <c r="U99" s="82" t="s">
        <v>467</v>
      </c>
      <c r="V99" s="83" t="s">
        <v>186</v>
      </c>
      <c r="W99" s="84"/>
    </row>
    <row r="100" spans="1:23" s="88" customFormat="1" ht="26.25" customHeight="1">
      <c r="A100" s="73">
        <v>93</v>
      </c>
      <c r="B100" s="86">
        <v>2310060304</v>
      </c>
      <c r="C100" s="75" t="s">
        <v>790</v>
      </c>
      <c r="D100" s="76" t="s">
        <v>40</v>
      </c>
      <c r="E100" s="74"/>
      <c r="F100" s="78"/>
      <c r="G100" s="73"/>
      <c r="H100" s="73"/>
      <c r="I100" s="74"/>
      <c r="J100" s="174">
        <v>25</v>
      </c>
      <c r="K100" s="175">
        <v>7</v>
      </c>
      <c r="L100" s="79">
        <v>4</v>
      </c>
      <c r="M100" s="79">
        <v>0</v>
      </c>
      <c r="N100" s="73">
        <v>5</v>
      </c>
      <c r="O100" s="73">
        <v>0</v>
      </c>
      <c r="P100" s="79">
        <v>15</v>
      </c>
      <c r="Q100" s="73">
        <v>0</v>
      </c>
      <c r="R100" s="80">
        <f>IF(V100="Xuất sắc",5,IF(V100="Giỏi",4,IF(V100="Khá",3,IF(V100="TB",1,0))))</f>
        <v>1</v>
      </c>
      <c r="S100" s="81">
        <f>SUM(J100:R100)</f>
        <v>57</v>
      </c>
      <c r="T100" s="80" t="str">
        <f>IF(S100&gt;=90,"Xuất sắc",IF(S100&gt;=80,"Tốt",IF(S100&gt;=70,"Khá",IF(S100&gt;=50,"TB","Yếu"))))</f>
        <v>TB</v>
      </c>
      <c r="U100" s="82" t="s">
        <v>495</v>
      </c>
      <c r="V100" s="83" t="s">
        <v>182</v>
      </c>
      <c r="W100" s="84"/>
    </row>
    <row r="101" spans="1:23" s="88" customFormat="1" ht="26.25" customHeight="1">
      <c r="A101" s="73">
        <v>94</v>
      </c>
      <c r="B101" s="86">
        <v>2310060305</v>
      </c>
      <c r="C101" s="75" t="s">
        <v>792</v>
      </c>
      <c r="D101" s="76" t="s">
        <v>78</v>
      </c>
      <c r="E101" s="74"/>
      <c r="F101" s="78"/>
      <c r="G101" s="73"/>
      <c r="H101" s="73"/>
      <c r="I101" s="74"/>
      <c r="J101" s="174">
        <v>25</v>
      </c>
      <c r="K101" s="175">
        <v>7</v>
      </c>
      <c r="L101" s="79">
        <v>8</v>
      </c>
      <c r="M101" s="79">
        <v>10</v>
      </c>
      <c r="N101" s="73">
        <v>5</v>
      </c>
      <c r="O101" s="73">
        <v>0</v>
      </c>
      <c r="P101" s="79">
        <v>15</v>
      </c>
      <c r="Q101" s="73">
        <v>0</v>
      </c>
      <c r="R101" s="80">
        <f>IF(V101="Xuất sắc",5,IF(V101="Giỏi",4,IF(V101="Khá",3,IF(V101="TB",1,0))))</f>
        <v>3</v>
      </c>
      <c r="S101" s="81">
        <f>SUM(J101:R101)</f>
        <v>73</v>
      </c>
      <c r="T101" s="80" t="str">
        <f>IF(S101&gt;=90,"Xuất sắc",IF(S101&gt;=80,"Tốt",IF(S101&gt;=70,"Khá",IF(S101&gt;=50,"TB","Yếu"))))</f>
        <v>Khá</v>
      </c>
      <c r="U101" s="82" t="s">
        <v>440</v>
      </c>
      <c r="V101" s="83" t="s">
        <v>186</v>
      </c>
      <c r="W101" s="84"/>
    </row>
    <row r="102" spans="1:23" s="88" customFormat="1" ht="26.25" customHeight="1">
      <c r="A102" s="73">
        <v>95</v>
      </c>
      <c r="B102" s="86">
        <v>2310060306</v>
      </c>
      <c r="C102" s="75" t="s">
        <v>45</v>
      </c>
      <c r="D102" s="76" t="s">
        <v>304</v>
      </c>
      <c r="E102" s="74"/>
      <c r="F102" s="78"/>
      <c r="G102" s="73"/>
      <c r="H102" s="73"/>
      <c r="I102" s="74"/>
      <c r="J102" s="174">
        <v>25</v>
      </c>
      <c r="K102" s="175">
        <v>0</v>
      </c>
      <c r="L102" s="79">
        <v>4</v>
      </c>
      <c r="M102" s="79">
        <v>5</v>
      </c>
      <c r="N102" s="73">
        <v>5</v>
      </c>
      <c r="O102" s="73">
        <v>0</v>
      </c>
      <c r="P102" s="79">
        <v>11</v>
      </c>
      <c r="Q102" s="73">
        <v>0</v>
      </c>
      <c r="R102" s="80">
        <f>IF(V102="Xuất sắc",5,IF(V102="Giỏi",4,IF(V102="Khá",3,IF(V102="TB",1,0))))</f>
        <v>0</v>
      </c>
      <c r="S102" s="81">
        <f>SUM(J102:R102)</f>
        <v>50</v>
      </c>
      <c r="T102" s="80" t="str">
        <f>IF(S102&gt;=90,"Xuất sắc",IF(S102&gt;=80,"Tốt",IF(S102&gt;=70,"Khá",IF(S102&gt;=50,"TB","Yếu"))))</f>
        <v>TB</v>
      </c>
      <c r="U102" s="82" t="s">
        <v>528</v>
      </c>
      <c r="V102" s="83" t="s">
        <v>189</v>
      </c>
      <c r="W102" s="84"/>
    </row>
    <row r="103" spans="1:23" s="88" customFormat="1" ht="26.25" customHeight="1">
      <c r="A103" s="73">
        <v>96</v>
      </c>
      <c r="B103" s="86">
        <v>2310060307</v>
      </c>
      <c r="C103" s="75" t="s">
        <v>626</v>
      </c>
      <c r="D103" s="76" t="s">
        <v>52</v>
      </c>
      <c r="E103" s="74"/>
      <c r="F103" s="78"/>
      <c r="G103" s="73"/>
      <c r="H103" s="73"/>
      <c r="I103" s="74"/>
      <c r="J103" s="174">
        <v>23</v>
      </c>
      <c r="K103" s="175">
        <v>0</v>
      </c>
      <c r="L103" s="79">
        <v>0</v>
      </c>
      <c r="M103" s="79">
        <v>0</v>
      </c>
      <c r="N103" s="73">
        <v>5</v>
      </c>
      <c r="O103" s="73">
        <v>0</v>
      </c>
      <c r="P103" s="79">
        <v>0</v>
      </c>
      <c r="Q103" s="73">
        <v>0</v>
      </c>
      <c r="R103" s="80">
        <f>IF(V103="Xuất sắc",5,IF(V103="Giỏi",4,IF(V103="Khá",3,IF(V103="TB",1,0))))</f>
        <v>1</v>
      </c>
      <c r="S103" s="81">
        <f>SUM(J103:R103)</f>
        <v>29</v>
      </c>
      <c r="T103" s="80" t="str">
        <f>IF(S103&gt;=90,"Xuất sắc",IF(S103&gt;=80,"Tốt",IF(S103&gt;=70,"Khá",IF(S103&gt;=50,"TB","Yếu"))))</f>
        <v>Yếu</v>
      </c>
      <c r="U103" s="82" t="s">
        <v>438</v>
      </c>
      <c r="V103" s="83" t="s">
        <v>182</v>
      </c>
      <c r="W103" s="84"/>
    </row>
    <row r="104" spans="1:23" s="88" customFormat="1" ht="26.25" customHeight="1">
      <c r="A104" s="73">
        <v>97</v>
      </c>
      <c r="B104" s="86">
        <v>2310060308</v>
      </c>
      <c r="C104" s="75" t="s">
        <v>794</v>
      </c>
      <c r="D104" s="76" t="s">
        <v>52</v>
      </c>
      <c r="E104" s="74"/>
      <c r="F104" s="78"/>
      <c r="G104" s="73"/>
      <c r="H104" s="73"/>
      <c r="I104" s="74"/>
      <c r="J104" s="174">
        <v>25</v>
      </c>
      <c r="K104" s="175">
        <v>0</v>
      </c>
      <c r="L104" s="79">
        <v>4</v>
      </c>
      <c r="M104" s="79">
        <v>5</v>
      </c>
      <c r="N104" s="73">
        <v>5</v>
      </c>
      <c r="O104" s="73">
        <v>0</v>
      </c>
      <c r="P104" s="79">
        <v>13</v>
      </c>
      <c r="Q104" s="73">
        <v>0</v>
      </c>
      <c r="R104" s="80">
        <f>IF(V104="Xuất sắc",5,IF(V104="Giỏi",4,IF(V104="Khá",3,IF(V104="TB",1,0))))</f>
        <v>3</v>
      </c>
      <c r="S104" s="81">
        <f>SUM(J104:R104)</f>
        <v>55</v>
      </c>
      <c r="T104" s="80" t="str">
        <f>IF(S104&gt;=90,"Xuất sắc",IF(S104&gt;=80,"Tốt",IF(S104&gt;=70,"Khá",IF(S104&gt;=50,"TB","Yếu"))))</f>
        <v>TB</v>
      </c>
      <c r="U104" s="82" t="s">
        <v>479</v>
      </c>
      <c r="V104" s="83" t="s">
        <v>186</v>
      </c>
      <c r="W104" s="84"/>
    </row>
    <row r="105" spans="1:23" s="88" customFormat="1" ht="26.25" customHeight="1">
      <c r="A105" s="73">
        <v>98</v>
      </c>
      <c r="B105" s="258">
        <v>2310060309</v>
      </c>
      <c r="C105" s="75"/>
      <c r="D105" s="76"/>
      <c r="E105" s="74"/>
      <c r="F105" s="78"/>
      <c r="G105" s="73"/>
      <c r="H105" s="73"/>
      <c r="I105" s="74"/>
      <c r="J105" s="174"/>
      <c r="K105" s="175"/>
      <c r="L105" s="79"/>
      <c r="M105" s="79"/>
      <c r="N105" s="73"/>
      <c r="O105" s="73"/>
      <c r="P105" s="79"/>
      <c r="Q105" s="73"/>
      <c r="R105" s="80"/>
      <c r="S105" s="81"/>
      <c r="T105" s="80"/>
      <c r="U105" s="82" t="s">
        <v>376</v>
      </c>
      <c r="V105" s="83" t="s">
        <v>189</v>
      </c>
      <c r="W105" s="84"/>
    </row>
    <row r="106" spans="1:23" s="88" customFormat="1" ht="26.25" customHeight="1">
      <c r="A106" s="73">
        <v>99</v>
      </c>
      <c r="B106" s="86">
        <v>2310060310</v>
      </c>
      <c r="C106" s="75" t="s">
        <v>795</v>
      </c>
      <c r="D106" s="76" t="s">
        <v>306</v>
      </c>
      <c r="E106" s="74"/>
      <c r="F106" s="78"/>
      <c r="G106" s="73"/>
      <c r="H106" s="73"/>
      <c r="I106" s="74"/>
      <c r="J106" s="174">
        <v>25</v>
      </c>
      <c r="K106" s="175">
        <v>0</v>
      </c>
      <c r="L106" s="79">
        <v>4</v>
      </c>
      <c r="M106" s="79">
        <v>10</v>
      </c>
      <c r="N106" s="73">
        <v>5</v>
      </c>
      <c r="O106" s="73">
        <v>0</v>
      </c>
      <c r="P106" s="79">
        <v>15</v>
      </c>
      <c r="Q106" s="73">
        <v>0</v>
      </c>
      <c r="R106" s="80">
        <f>IF(V106="Xuất sắc",5,IF(V106="Giỏi",4,IF(V106="Khá",3,IF(V106="TB",1,0))))</f>
        <v>0</v>
      </c>
      <c r="S106" s="81">
        <f>SUM(J106:R106)</f>
        <v>59</v>
      </c>
      <c r="T106" s="80" t="str">
        <f>IF(S106&gt;=90,"Xuất sắc",IF(S106&gt;=80,"Tốt",IF(S106&gt;=70,"Khá",IF(S106&gt;=50,"TB","Yếu"))))</f>
        <v>TB</v>
      </c>
      <c r="U106" s="82" t="s">
        <v>570</v>
      </c>
      <c r="V106" s="83" t="s">
        <v>189</v>
      </c>
      <c r="W106" s="84"/>
    </row>
    <row r="107" spans="1:23" s="88" customFormat="1" ht="26.25" customHeight="1">
      <c r="A107" s="73">
        <v>100</v>
      </c>
      <c r="B107" s="86">
        <v>2310060311</v>
      </c>
      <c r="C107" s="75" t="s">
        <v>796</v>
      </c>
      <c r="D107" s="76" t="s">
        <v>79</v>
      </c>
      <c r="E107" s="74"/>
      <c r="F107" s="78"/>
      <c r="G107" s="73"/>
      <c r="H107" s="73"/>
      <c r="I107" s="74"/>
      <c r="J107" s="174">
        <v>25</v>
      </c>
      <c r="K107" s="175">
        <v>3</v>
      </c>
      <c r="L107" s="79">
        <v>4</v>
      </c>
      <c r="M107" s="79">
        <v>5</v>
      </c>
      <c r="N107" s="73">
        <v>5</v>
      </c>
      <c r="O107" s="73">
        <v>0</v>
      </c>
      <c r="P107" s="79">
        <v>13</v>
      </c>
      <c r="Q107" s="73">
        <v>0</v>
      </c>
      <c r="R107" s="80">
        <f>IF(V107="Xuất sắc",5,IF(V107="Giỏi",4,IF(V107="Khá",3,IF(V107="TB",1,0))))</f>
        <v>0</v>
      </c>
      <c r="S107" s="81">
        <f>SUM(J107:R107)</f>
        <v>55</v>
      </c>
      <c r="T107" s="80" t="str">
        <f>IF(S107&gt;=90,"Xuất sắc",IF(S107&gt;=80,"Tốt",IF(S107&gt;=70,"Khá",IF(S107&gt;=50,"TB","Yếu"))))</f>
        <v>TB</v>
      </c>
      <c r="U107" s="82" t="s">
        <v>554</v>
      </c>
      <c r="V107" s="83" t="s">
        <v>189</v>
      </c>
      <c r="W107" s="84"/>
    </row>
    <row r="108" spans="1:23" s="88" customFormat="1" ht="26.25" customHeight="1">
      <c r="A108" s="73">
        <v>101</v>
      </c>
      <c r="B108" s="86">
        <v>2310060312</v>
      </c>
      <c r="C108" s="179" t="s">
        <v>797</v>
      </c>
      <c r="D108" s="180" t="s">
        <v>53</v>
      </c>
      <c r="E108" s="74"/>
      <c r="F108" s="78"/>
      <c r="G108" s="73"/>
      <c r="H108" s="73"/>
      <c r="I108" s="74"/>
      <c r="J108" s="174">
        <v>25</v>
      </c>
      <c r="K108" s="175">
        <v>4</v>
      </c>
      <c r="L108" s="79">
        <v>4</v>
      </c>
      <c r="M108" s="79">
        <v>0</v>
      </c>
      <c r="N108" s="73">
        <v>5</v>
      </c>
      <c r="O108" s="73">
        <v>0</v>
      </c>
      <c r="P108" s="79">
        <v>12</v>
      </c>
      <c r="Q108" s="73">
        <v>0</v>
      </c>
      <c r="R108" s="80">
        <f>IF(V108="Xuất sắc",5,IF(V108="Giỏi",4,IF(V108="Khá",3,IF(V108="TB",1,0))))</f>
        <v>1</v>
      </c>
      <c r="S108" s="81">
        <f>SUM(J108:R108)</f>
        <v>51</v>
      </c>
      <c r="T108" s="80" t="str">
        <f>IF(S108&gt;=90,"Xuất sắc",IF(S108&gt;=80,"Tốt",IF(S108&gt;=70,"Khá",IF(S108&gt;=50,"TB","Yếu"))))</f>
        <v>TB</v>
      </c>
      <c r="U108" s="82" t="s">
        <v>448</v>
      </c>
      <c r="V108" s="83" t="s">
        <v>182</v>
      </c>
      <c r="W108" s="84"/>
    </row>
    <row r="109" spans="1:23" s="88" customFormat="1" ht="26.25" customHeight="1">
      <c r="A109" s="73">
        <v>102</v>
      </c>
      <c r="B109" s="86">
        <v>2310060313</v>
      </c>
      <c r="C109" s="75" t="s">
        <v>39</v>
      </c>
      <c r="D109" s="76" t="s">
        <v>53</v>
      </c>
      <c r="E109" s="74"/>
      <c r="F109" s="78"/>
      <c r="G109" s="73"/>
      <c r="H109" s="73"/>
      <c r="I109" s="74"/>
      <c r="J109" s="174">
        <v>25</v>
      </c>
      <c r="K109" s="175">
        <v>4</v>
      </c>
      <c r="L109" s="79">
        <v>0</v>
      </c>
      <c r="M109" s="79">
        <v>5</v>
      </c>
      <c r="N109" s="73">
        <v>5</v>
      </c>
      <c r="O109" s="73">
        <v>0</v>
      </c>
      <c r="P109" s="79">
        <v>11</v>
      </c>
      <c r="Q109" s="73">
        <v>0</v>
      </c>
      <c r="R109" s="80">
        <f>IF(V109="Xuất sắc",5,IF(V109="Giỏi",4,IF(V109="Khá",3,IF(V109="TB",1,0))))</f>
        <v>0</v>
      </c>
      <c r="S109" s="81">
        <f>SUM(J109:R109)</f>
        <v>50</v>
      </c>
      <c r="T109" s="80" t="str">
        <f>IF(S109&gt;=90,"Xuất sắc",IF(S109&gt;=80,"Tốt",IF(S109&gt;=70,"Khá",IF(S109&gt;=50,"TB","Yếu"))))</f>
        <v>TB</v>
      </c>
      <c r="U109" s="82" t="s">
        <v>476</v>
      </c>
      <c r="V109" s="83" t="s">
        <v>189</v>
      </c>
      <c r="W109" s="84"/>
    </row>
    <row r="110" spans="1:23" s="88" customFormat="1" ht="26.25" customHeight="1">
      <c r="A110" s="73">
        <v>103</v>
      </c>
      <c r="B110" s="86">
        <v>2310060314</v>
      </c>
      <c r="C110" s="75" t="s">
        <v>798</v>
      </c>
      <c r="D110" s="76" t="s">
        <v>53</v>
      </c>
      <c r="E110" s="74"/>
      <c r="F110" s="78"/>
      <c r="G110" s="73"/>
      <c r="H110" s="73"/>
      <c r="I110" s="74"/>
      <c r="J110" s="174">
        <v>25</v>
      </c>
      <c r="K110" s="175">
        <v>4</v>
      </c>
      <c r="L110" s="79">
        <v>4</v>
      </c>
      <c r="M110" s="79">
        <v>8</v>
      </c>
      <c r="N110" s="73">
        <v>5</v>
      </c>
      <c r="O110" s="73">
        <v>0</v>
      </c>
      <c r="P110" s="79">
        <v>13</v>
      </c>
      <c r="Q110" s="73">
        <v>0</v>
      </c>
      <c r="R110" s="80">
        <f>IF(V110="Xuất sắc",5,IF(V110="Giỏi",4,IF(V110="Khá",3,IF(V110="TB",1,0))))</f>
        <v>3</v>
      </c>
      <c r="S110" s="81">
        <f>SUM(J110:R110)</f>
        <v>62</v>
      </c>
      <c r="T110" s="80" t="str">
        <f>IF(S110&gt;=90,"Xuất sắc",IF(S110&gt;=80,"Tốt",IF(S110&gt;=70,"Khá",IF(S110&gt;=50,"TB","Yếu"))))</f>
        <v>TB</v>
      </c>
      <c r="U110" s="82" t="s">
        <v>479</v>
      </c>
      <c r="V110" s="83" t="s">
        <v>186</v>
      </c>
      <c r="W110" s="84"/>
    </row>
    <row r="111" spans="1:23" s="88" customFormat="1" ht="26.25" customHeight="1">
      <c r="A111" s="73">
        <v>104</v>
      </c>
      <c r="B111" s="86">
        <v>2310060315</v>
      </c>
      <c r="C111" s="181" t="s">
        <v>328</v>
      </c>
      <c r="D111" s="182" t="s">
        <v>53</v>
      </c>
      <c r="E111" s="74"/>
      <c r="F111" s="78"/>
      <c r="G111" s="73"/>
      <c r="H111" s="73"/>
      <c r="I111" s="74"/>
      <c r="J111" s="174">
        <v>25</v>
      </c>
      <c r="K111" s="175">
        <v>4</v>
      </c>
      <c r="L111" s="79">
        <v>4</v>
      </c>
      <c r="M111" s="79">
        <v>6</v>
      </c>
      <c r="N111" s="73">
        <v>5</v>
      </c>
      <c r="O111" s="73">
        <v>0</v>
      </c>
      <c r="P111" s="79">
        <v>9</v>
      </c>
      <c r="Q111" s="73">
        <v>0</v>
      </c>
      <c r="R111" s="80">
        <f>IF(V111="Xuất sắc",5,IF(V111="Giỏi",4,IF(V111="Khá",3,IF(V111="TB",1,0))))</f>
        <v>1</v>
      </c>
      <c r="S111" s="81">
        <f>SUM(J111:R111)</f>
        <v>54</v>
      </c>
      <c r="T111" s="80" t="str">
        <f>IF(S111&gt;=90,"Xuất sắc",IF(S111&gt;=80,"Tốt",IF(S111&gt;=70,"Khá",IF(S111&gt;=50,"TB","Yếu"))))</f>
        <v>TB</v>
      </c>
      <c r="U111" s="82" t="s">
        <v>495</v>
      </c>
      <c r="V111" s="83" t="s">
        <v>182</v>
      </c>
      <c r="W111" s="84"/>
    </row>
    <row r="112" spans="1:23" s="88" customFormat="1" ht="26.25" customHeight="1">
      <c r="A112" s="73">
        <v>105</v>
      </c>
      <c r="B112" s="86">
        <v>2310060316</v>
      </c>
      <c r="C112" s="181" t="s">
        <v>799</v>
      </c>
      <c r="D112" s="182" t="s">
        <v>585</v>
      </c>
      <c r="E112" s="74"/>
      <c r="F112" s="78"/>
      <c r="G112" s="73"/>
      <c r="H112" s="73"/>
      <c r="I112" s="74"/>
      <c r="J112" s="174">
        <v>23</v>
      </c>
      <c r="K112" s="175">
        <v>0</v>
      </c>
      <c r="L112" s="79">
        <v>0</v>
      </c>
      <c r="M112" s="79">
        <v>0</v>
      </c>
      <c r="N112" s="73">
        <v>5</v>
      </c>
      <c r="O112" s="73">
        <v>0</v>
      </c>
      <c r="P112" s="79">
        <v>0</v>
      </c>
      <c r="Q112" s="73">
        <v>0</v>
      </c>
      <c r="R112" s="80">
        <f>IF(V112="Xuất sắc",5,IF(V112="Giỏi",4,IF(V112="Khá",3,IF(V112="TB",1,0))))</f>
        <v>0</v>
      </c>
      <c r="S112" s="81">
        <f>SUM(J112:R112)</f>
        <v>28</v>
      </c>
      <c r="T112" s="80" t="str">
        <f>IF(S112&gt;=90,"Xuất sắc",IF(S112&gt;=80,"Tốt",IF(S112&gt;=70,"Khá",IF(S112&gt;=50,"TB","Yếu"))))</f>
        <v>Yếu</v>
      </c>
      <c r="U112" s="82" t="s">
        <v>546</v>
      </c>
      <c r="V112" s="83" t="s">
        <v>189</v>
      </c>
      <c r="W112" s="84"/>
    </row>
    <row r="113" spans="1:25" s="88" customFormat="1" ht="26.25" customHeight="1">
      <c r="A113" s="73">
        <v>106</v>
      </c>
      <c r="B113" s="86">
        <v>2310060317</v>
      </c>
      <c r="C113" s="179" t="s">
        <v>800</v>
      </c>
      <c r="D113" s="180" t="s">
        <v>68</v>
      </c>
      <c r="E113" s="74"/>
      <c r="F113" s="78"/>
      <c r="G113" s="73"/>
      <c r="H113" s="73"/>
      <c r="I113" s="74"/>
      <c r="J113" s="174">
        <v>23</v>
      </c>
      <c r="K113" s="175">
        <v>5</v>
      </c>
      <c r="L113" s="79">
        <v>8</v>
      </c>
      <c r="M113" s="79">
        <v>5</v>
      </c>
      <c r="N113" s="73">
        <v>5</v>
      </c>
      <c r="O113" s="73">
        <v>10</v>
      </c>
      <c r="P113" s="79">
        <v>15</v>
      </c>
      <c r="Q113" s="73">
        <v>0</v>
      </c>
      <c r="R113" s="80">
        <f>IF(V113="Xuất sắc",5,IF(V113="Giỏi",4,IF(V113="Khá",3,IF(V113="TB",1,0))))</f>
        <v>3</v>
      </c>
      <c r="S113" s="81">
        <f>SUM(J113:R113)</f>
        <v>74</v>
      </c>
      <c r="T113" s="80" t="str">
        <f>IF(S113&gt;=90,"Xuất sắc",IF(S113&gt;=80,"Tốt",IF(S113&gt;=70,"Khá",IF(S113&gt;=50,"TB","Yếu"))))</f>
        <v>Khá</v>
      </c>
      <c r="U113" s="82" t="s">
        <v>479</v>
      </c>
      <c r="V113" s="83" t="s">
        <v>186</v>
      </c>
      <c r="W113" s="171" t="s">
        <v>705</v>
      </c>
    </row>
    <row r="114" spans="1:25" s="88" customFormat="1" ht="26.25" customHeight="1">
      <c r="A114" s="73">
        <v>107</v>
      </c>
      <c r="B114" s="86">
        <v>2310060318</v>
      </c>
      <c r="C114" s="75" t="s">
        <v>435</v>
      </c>
      <c r="D114" s="76" t="s">
        <v>317</v>
      </c>
      <c r="E114" s="74"/>
      <c r="F114" s="78"/>
      <c r="G114" s="73"/>
      <c r="H114" s="73"/>
      <c r="I114" s="74"/>
      <c r="J114" s="174">
        <v>25</v>
      </c>
      <c r="K114" s="175">
        <v>5</v>
      </c>
      <c r="L114" s="79">
        <v>8</v>
      </c>
      <c r="M114" s="79">
        <v>8</v>
      </c>
      <c r="N114" s="73">
        <v>5</v>
      </c>
      <c r="O114" s="73">
        <v>0</v>
      </c>
      <c r="P114" s="79">
        <v>10</v>
      </c>
      <c r="Q114" s="73">
        <v>0</v>
      </c>
      <c r="R114" s="80">
        <f>IF(V114="Xuất sắc",5,IF(V114="Giỏi",4,IF(V114="Khá",3,IF(V114="TB",1,0))))</f>
        <v>1</v>
      </c>
      <c r="S114" s="81">
        <f>SUM(J114:R114)</f>
        <v>62</v>
      </c>
      <c r="T114" s="80" t="str">
        <f>IF(S114&gt;=90,"Xuất sắc",IF(S114&gt;=80,"Tốt",IF(S114&gt;=70,"Khá",IF(S114&gt;=50,"TB","Yếu"))))</f>
        <v>TB</v>
      </c>
      <c r="U114" s="82" t="s">
        <v>466</v>
      </c>
      <c r="V114" s="83" t="s">
        <v>182</v>
      </c>
      <c r="W114" s="84"/>
    </row>
    <row r="115" spans="1:25" s="88" customFormat="1" ht="26.25" customHeight="1">
      <c r="A115" s="73">
        <v>108</v>
      </c>
      <c r="B115" s="86">
        <v>2310060319</v>
      </c>
      <c r="C115" s="181" t="s">
        <v>805</v>
      </c>
      <c r="D115" s="182" t="s">
        <v>806</v>
      </c>
      <c r="E115" s="74" t="s">
        <v>735</v>
      </c>
      <c r="F115" s="78"/>
      <c r="G115" s="73"/>
      <c r="H115" s="73"/>
      <c r="I115" s="74"/>
      <c r="J115" s="174">
        <v>25</v>
      </c>
      <c r="K115" s="175">
        <v>7</v>
      </c>
      <c r="L115" s="79">
        <v>8</v>
      </c>
      <c r="M115" s="79">
        <v>5</v>
      </c>
      <c r="N115" s="73">
        <v>10</v>
      </c>
      <c r="O115" s="73">
        <v>7</v>
      </c>
      <c r="P115" s="79">
        <v>15</v>
      </c>
      <c r="Q115" s="73">
        <v>5</v>
      </c>
      <c r="R115" s="80">
        <f>IF(V115="Xuất sắc",5,IF(V115="Giỏi",4,IF(V115="Khá",3,IF(V115="TB",1,0))))</f>
        <v>3</v>
      </c>
      <c r="S115" s="81">
        <f>SUM(J115:R115)</f>
        <v>85</v>
      </c>
      <c r="T115" s="80" t="str">
        <f>IF(S115&gt;=90,"Xuất sắc",IF(S115&gt;=80,"Tốt",IF(S115&gt;=70,"Khá",IF(S115&gt;=50,"TB","Yếu"))))</f>
        <v>Tốt</v>
      </c>
      <c r="U115" s="82" t="s">
        <v>479</v>
      </c>
      <c r="V115" s="83" t="s">
        <v>186</v>
      </c>
      <c r="W115" s="183" t="s">
        <v>705</v>
      </c>
    </row>
    <row r="116" spans="1:25" s="88" customFormat="1" ht="26.25" customHeight="1">
      <c r="A116" s="73">
        <v>109</v>
      </c>
      <c r="B116" s="86">
        <v>2310060320</v>
      </c>
      <c r="C116" s="75" t="s">
        <v>807</v>
      </c>
      <c r="D116" s="76" t="s">
        <v>30</v>
      </c>
      <c r="E116" s="74"/>
      <c r="F116" s="78"/>
      <c r="G116" s="73"/>
      <c r="H116" s="73"/>
      <c r="I116" s="74"/>
      <c r="J116" s="174">
        <v>25</v>
      </c>
      <c r="K116" s="175">
        <v>7</v>
      </c>
      <c r="L116" s="79">
        <v>0</v>
      </c>
      <c r="M116" s="79">
        <v>0</v>
      </c>
      <c r="N116" s="73">
        <v>5</v>
      </c>
      <c r="O116" s="73">
        <v>0</v>
      </c>
      <c r="P116" s="79">
        <v>13</v>
      </c>
      <c r="Q116" s="73">
        <v>0</v>
      </c>
      <c r="R116" s="80">
        <f>IF(V116="Xuất sắc",5,IF(V116="Giỏi",4,IF(V116="Khá",3,IF(V116="TB",1,0))))</f>
        <v>1</v>
      </c>
      <c r="S116" s="81">
        <f>SUM(J116:R116)</f>
        <v>51</v>
      </c>
      <c r="T116" s="80" t="str">
        <f>IF(S116&gt;=90,"Xuất sắc",IF(S116&gt;=80,"Tốt",IF(S116&gt;=70,"Khá",IF(S116&gt;=50,"TB","Yếu"))))</f>
        <v>TB</v>
      </c>
      <c r="U116" s="82" t="s">
        <v>456</v>
      </c>
      <c r="V116" s="83" t="s">
        <v>182</v>
      </c>
      <c r="W116" s="84"/>
    </row>
    <row r="117" spans="1:25" s="88" customFormat="1" ht="26.25" customHeight="1">
      <c r="A117" s="73">
        <v>110</v>
      </c>
      <c r="B117" s="86">
        <v>2310060321</v>
      </c>
      <c r="C117" s="75" t="s">
        <v>754</v>
      </c>
      <c r="D117" s="76" t="s">
        <v>30</v>
      </c>
      <c r="E117" s="74"/>
      <c r="F117" s="78"/>
      <c r="G117" s="73"/>
      <c r="H117" s="73"/>
      <c r="I117" s="74"/>
      <c r="J117" s="174">
        <v>25</v>
      </c>
      <c r="K117" s="175">
        <v>0</v>
      </c>
      <c r="L117" s="79">
        <v>4</v>
      </c>
      <c r="M117" s="79">
        <v>10</v>
      </c>
      <c r="N117" s="73">
        <v>5</v>
      </c>
      <c r="O117" s="73">
        <v>0</v>
      </c>
      <c r="P117" s="79">
        <v>10</v>
      </c>
      <c r="Q117" s="73">
        <v>0</v>
      </c>
      <c r="R117" s="80">
        <f>IF(V117="Xuất sắc",5,IF(V117="Giỏi",4,IF(V117="Khá",3,IF(V117="TB",1,0))))</f>
        <v>1</v>
      </c>
      <c r="S117" s="81">
        <f>SUM(J117:R117)</f>
        <v>55</v>
      </c>
      <c r="T117" s="80" t="str">
        <f>IF(S117&gt;=90,"Xuất sắc",IF(S117&gt;=80,"Tốt",IF(S117&gt;=70,"Khá",IF(S117&gt;=50,"TB","Yếu"))))</f>
        <v>TB</v>
      </c>
      <c r="U117" s="82" t="s">
        <v>205</v>
      </c>
      <c r="V117" s="83" t="s">
        <v>182</v>
      </c>
      <c r="W117" s="84"/>
    </row>
    <row r="118" spans="1:25" s="88" customFormat="1" ht="26.25" customHeight="1">
      <c r="A118" s="73">
        <v>111</v>
      </c>
      <c r="B118" s="86">
        <v>2310060322</v>
      </c>
      <c r="C118" s="181" t="s">
        <v>808</v>
      </c>
      <c r="D118" s="182" t="s">
        <v>30</v>
      </c>
      <c r="E118" s="74"/>
      <c r="F118" s="78"/>
      <c r="G118" s="73"/>
      <c r="H118" s="73"/>
      <c r="I118" s="74"/>
      <c r="J118" s="174">
        <v>25</v>
      </c>
      <c r="K118" s="175">
        <v>5</v>
      </c>
      <c r="L118" s="79">
        <v>0</v>
      </c>
      <c r="M118" s="79">
        <v>5</v>
      </c>
      <c r="N118" s="73">
        <v>5</v>
      </c>
      <c r="O118" s="73">
        <v>0</v>
      </c>
      <c r="P118" s="79">
        <v>10</v>
      </c>
      <c r="Q118" s="73">
        <v>0</v>
      </c>
      <c r="R118" s="80">
        <f>IF(V118="Xuất sắc",5,IF(V118="Giỏi",4,IF(V118="Khá",3,IF(V118="TB",1,0))))</f>
        <v>1</v>
      </c>
      <c r="S118" s="81">
        <f>SUM(J118:R118)</f>
        <v>51</v>
      </c>
      <c r="T118" s="80" t="str">
        <f>IF(S118&gt;=90,"Xuất sắc",IF(S118&gt;=80,"Tốt",IF(S118&gt;=70,"Khá",IF(S118&gt;=50,"TB","Yếu"))))</f>
        <v>TB</v>
      </c>
      <c r="U118" s="82" t="s">
        <v>202</v>
      </c>
      <c r="V118" s="83" t="s">
        <v>182</v>
      </c>
      <c r="W118" s="84"/>
    </row>
    <row r="119" spans="1:25" s="88" customFormat="1" ht="26.25" customHeight="1">
      <c r="A119" s="73">
        <v>112</v>
      </c>
      <c r="B119" s="86">
        <v>2310060323</v>
      </c>
      <c r="C119" s="181" t="s">
        <v>809</v>
      </c>
      <c r="D119" s="182" t="s">
        <v>30</v>
      </c>
      <c r="E119" s="74"/>
      <c r="F119" s="78"/>
      <c r="G119" s="73"/>
      <c r="H119" s="73"/>
      <c r="I119" s="74"/>
      <c r="J119" s="174">
        <v>25</v>
      </c>
      <c r="K119" s="175">
        <v>7</v>
      </c>
      <c r="L119" s="79">
        <v>4</v>
      </c>
      <c r="M119" s="79">
        <v>5</v>
      </c>
      <c r="N119" s="73">
        <v>5</v>
      </c>
      <c r="O119" s="73">
        <v>0</v>
      </c>
      <c r="P119" s="79">
        <v>15</v>
      </c>
      <c r="Q119" s="73">
        <v>0</v>
      </c>
      <c r="R119" s="80">
        <f>IF(V119="Xuất sắc",5,IF(V119="Giỏi",4,IF(V119="Khá",3,IF(V119="TB",1,0))))</f>
        <v>3</v>
      </c>
      <c r="S119" s="81">
        <f>SUM(J119:R119)</f>
        <v>64</v>
      </c>
      <c r="T119" s="80" t="str">
        <f>IF(S119&gt;=90,"Xuất sắc",IF(S119&gt;=80,"Tốt",IF(S119&gt;=70,"Khá",IF(S119&gt;=50,"TB","Yếu"))))</f>
        <v>TB</v>
      </c>
      <c r="U119" s="82" t="s">
        <v>539</v>
      </c>
      <c r="V119" s="83" t="s">
        <v>186</v>
      </c>
      <c r="W119" s="84"/>
    </row>
    <row r="120" spans="1:25" s="88" customFormat="1" ht="26.25" customHeight="1">
      <c r="A120" s="73">
        <v>113</v>
      </c>
      <c r="B120" s="86">
        <v>2310060324</v>
      </c>
      <c r="C120" s="75" t="s">
        <v>810</v>
      </c>
      <c r="D120" s="76" t="s">
        <v>327</v>
      </c>
      <c r="E120" s="74"/>
      <c r="F120" s="78"/>
      <c r="G120" s="73"/>
      <c r="H120" s="73"/>
      <c r="I120" s="74"/>
      <c r="J120" s="174">
        <v>23</v>
      </c>
      <c r="K120" s="175">
        <v>0</v>
      </c>
      <c r="L120" s="79">
        <v>4</v>
      </c>
      <c r="M120" s="79">
        <v>0</v>
      </c>
      <c r="N120" s="73">
        <v>5</v>
      </c>
      <c r="O120" s="73">
        <v>0</v>
      </c>
      <c r="P120" s="79">
        <v>0</v>
      </c>
      <c r="Q120" s="73">
        <v>0</v>
      </c>
      <c r="R120" s="80">
        <f>IF(V120="Xuất sắc",5,IF(V120="Giỏi",4,IF(V120="Khá",3,IF(V120="TB",1,0))))</f>
        <v>1</v>
      </c>
      <c r="S120" s="81">
        <f>SUM(J120:R120)</f>
        <v>33</v>
      </c>
      <c r="T120" s="80" t="str">
        <f>IF(S120&gt;=90,"Xuất sắc",IF(S120&gt;=80,"Tốt",IF(S120&gt;=70,"Khá",IF(S120&gt;=50,"TB","Yếu"))))</f>
        <v>Yếu</v>
      </c>
      <c r="U120" s="82" t="s">
        <v>466</v>
      </c>
      <c r="V120" s="83" t="s">
        <v>182</v>
      </c>
      <c r="W120" s="84"/>
    </row>
    <row r="121" spans="1:25" s="88" customFormat="1" ht="26.25" customHeight="1">
      <c r="A121" s="73">
        <v>114</v>
      </c>
      <c r="B121" s="86">
        <v>2310060325</v>
      </c>
      <c r="C121" s="75" t="s">
        <v>811</v>
      </c>
      <c r="D121" s="76" t="s">
        <v>699</v>
      </c>
      <c r="E121" s="74"/>
      <c r="F121" s="78"/>
      <c r="G121" s="73"/>
      <c r="H121" s="73"/>
      <c r="I121" s="74"/>
      <c r="J121" s="174">
        <v>25</v>
      </c>
      <c r="K121" s="175">
        <v>7</v>
      </c>
      <c r="L121" s="79">
        <v>8</v>
      </c>
      <c r="M121" s="79">
        <v>10</v>
      </c>
      <c r="N121" s="73">
        <v>5</v>
      </c>
      <c r="O121" s="73">
        <v>5</v>
      </c>
      <c r="P121" s="79">
        <v>15</v>
      </c>
      <c r="Q121" s="73">
        <v>5</v>
      </c>
      <c r="R121" s="80">
        <f>IF(V121="Xuất sắc",5,IF(V121="Giỏi",4,IF(V121="Khá",3,IF(V121="TB",1,0))))</f>
        <v>4</v>
      </c>
      <c r="S121" s="81">
        <f>SUM(J121:R121)</f>
        <v>84</v>
      </c>
      <c r="T121" s="80" t="str">
        <f>IF(S121&gt;=90,"Xuất sắc",IF(S121&gt;=80,"Tốt",IF(S121&gt;=70,"Khá",IF(S121&gt;=50,"TB","Yếu"))))</f>
        <v>Tốt</v>
      </c>
      <c r="U121" s="82" t="s">
        <v>272</v>
      </c>
      <c r="V121" s="83" t="s">
        <v>273</v>
      </c>
      <c r="W121" s="183" t="s">
        <v>705</v>
      </c>
    </row>
    <row r="122" spans="1:25" s="88" customFormat="1" ht="26.25" customHeight="1">
      <c r="A122" s="73">
        <v>115</v>
      </c>
      <c r="B122" s="86">
        <v>2310060326</v>
      </c>
      <c r="C122" s="181" t="s">
        <v>812</v>
      </c>
      <c r="D122" s="182" t="s">
        <v>699</v>
      </c>
      <c r="E122" s="74"/>
      <c r="F122" s="78"/>
      <c r="G122" s="73"/>
      <c r="H122" s="73"/>
      <c r="I122" s="74"/>
      <c r="J122" s="174">
        <v>25</v>
      </c>
      <c r="K122" s="175">
        <v>7</v>
      </c>
      <c r="L122" s="79">
        <v>8</v>
      </c>
      <c r="M122" s="79">
        <v>10</v>
      </c>
      <c r="N122" s="73">
        <v>5</v>
      </c>
      <c r="O122" s="73">
        <v>0</v>
      </c>
      <c r="P122" s="79">
        <v>15</v>
      </c>
      <c r="Q122" s="73">
        <v>0</v>
      </c>
      <c r="R122" s="80">
        <f>IF(V122="Xuất sắc",5,IF(V122="Giỏi",4,IF(V122="Khá",3,IF(V122="TB",1,0))))</f>
        <v>4</v>
      </c>
      <c r="S122" s="81">
        <f>SUM(J122:R122)</f>
        <v>74</v>
      </c>
      <c r="T122" s="80" t="str">
        <f>IF(S122&gt;=90,"Xuất sắc",IF(S122&gt;=80,"Tốt",IF(S122&gt;=70,"Khá",IF(S122&gt;=50,"TB","Yếu"))))</f>
        <v>Khá</v>
      </c>
      <c r="U122" s="82" t="s">
        <v>272</v>
      </c>
      <c r="V122" s="83" t="s">
        <v>273</v>
      </c>
      <c r="W122" s="84"/>
    </row>
    <row r="123" spans="1:25" s="88" customFormat="1" ht="26.25" customHeight="1">
      <c r="A123" s="73">
        <v>116</v>
      </c>
      <c r="B123" s="86">
        <v>2310060351</v>
      </c>
      <c r="C123" s="75" t="s">
        <v>813</v>
      </c>
      <c r="D123" s="76" t="s">
        <v>392</v>
      </c>
      <c r="E123" s="74"/>
      <c r="F123" s="78"/>
      <c r="G123" s="73"/>
      <c r="H123" s="73"/>
      <c r="I123" s="74"/>
      <c r="J123" s="174">
        <v>25</v>
      </c>
      <c r="K123" s="175">
        <v>7</v>
      </c>
      <c r="L123" s="79">
        <v>8</v>
      </c>
      <c r="M123" s="79">
        <v>10</v>
      </c>
      <c r="N123" s="73">
        <v>5</v>
      </c>
      <c r="O123" s="73">
        <v>0</v>
      </c>
      <c r="P123" s="79">
        <v>15</v>
      </c>
      <c r="Q123" s="73">
        <v>0</v>
      </c>
      <c r="R123" s="80">
        <f>IF(V123="Xuất sắc",5,IF(V123="Giỏi",4,IF(V123="Khá",3,IF(V123="TB",1,0))))</f>
        <v>0</v>
      </c>
      <c r="S123" s="81">
        <f>SUM(J123:R123)</f>
        <v>70</v>
      </c>
      <c r="T123" s="80" t="str">
        <f>IF(S123&gt;=90,"Xuất sắc",IF(S123&gt;=80,"Tốt",IF(S123&gt;=70,"Khá",IF(S123&gt;=50,"TB","Yếu"))))</f>
        <v>Khá</v>
      </c>
      <c r="U123" s="82" t="s">
        <v>911</v>
      </c>
      <c r="V123" s="83" t="s">
        <v>189</v>
      </c>
      <c r="W123" s="84"/>
      <c r="X123" s="99"/>
    </row>
    <row r="124" spans="1:25" s="88" customFormat="1" ht="26.25" customHeight="1">
      <c r="A124" s="257">
        <v>117</v>
      </c>
      <c r="B124" s="86">
        <v>2310060354</v>
      </c>
      <c r="C124" s="75" t="s">
        <v>235</v>
      </c>
      <c r="D124" s="76" t="s">
        <v>767</v>
      </c>
      <c r="E124" s="74"/>
      <c r="F124" s="78"/>
      <c r="G124" s="73"/>
      <c r="H124" s="73"/>
      <c r="I124" s="74"/>
      <c r="J124" s="174">
        <v>23</v>
      </c>
      <c r="K124" s="175">
        <v>0</v>
      </c>
      <c r="L124" s="79">
        <v>0</v>
      </c>
      <c r="M124" s="79">
        <v>0</v>
      </c>
      <c r="N124" s="73">
        <v>5</v>
      </c>
      <c r="O124" s="73">
        <v>0</v>
      </c>
      <c r="P124" s="79">
        <v>0</v>
      </c>
      <c r="Q124" s="73">
        <v>0</v>
      </c>
      <c r="R124" s="80">
        <f>IF(V124="Xuất sắc",5,IF(V124="Giỏi",4,IF(V124="Khá",3,IF(V124="TB",1,0))))</f>
        <v>0</v>
      </c>
      <c r="S124" s="81">
        <f>SUM(J124:R124)</f>
        <v>28</v>
      </c>
      <c r="T124" s="80" t="str">
        <f>IF(S124&gt;=90,"Xuất sắc",IF(S124&gt;=80,"Tốt",IF(S124&gt;=70,"Khá",IF(S124&gt;=50,"TB","Yếu"))))</f>
        <v>Yếu</v>
      </c>
      <c r="U124" s="82" t="s">
        <v>191</v>
      </c>
      <c r="V124" s="83" t="s">
        <v>189</v>
      </c>
      <c r="W124" s="84"/>
      <c r="X124" s="99"/>
    </row>
    <row r="125" spans="1:25" s="88" customFormat="1" ht="26.25" customHeight="1">
      <c r="A125" s="85"/>
      <c r="B125" s="85"/>
      <c r="C125" s="90"/>
      <c r="D125" s="90"/>
      <c r="E125" s="85"/>
      <c r="F125" s="91"/>
      <c r="G125" s="85"/>
      <c r="H125" s="85"/>
      <c r="I125" s="85"/>
      <c r="J125" s="90"/>
      <c r="K125" s="90"/>
      <c r="L125" s="90"/>
      <c r="M125" s="90"/>
      <c r="N125" s="85"/>
      <c r="O125" s="85"/>
      <c r="P125" s="90"/>
      <c r="Q125" s="85"/>
      <c r="R125" s="92"/>
      <c r="S125" s="93"/>
      <c r="T125" s="92"/>
      <c r="U125" s="85"/>
      <c r="V125" s="94"/>
      <c r="W125" s="95"/>
    </row>
    <row r="126" spans="1:25">
      <c r="A126" s="229" t="s">
        <v>56</v>
      </c>
      <c r="B126" s="229"/>
      <c r="C126" s="229"/>
      <c r="D126" s="229"/>
      <c r="E126" s="93"/>
      <c r="F126" s="93"/>
      <c r="G126" s="96"/>
      <c r="H126" s="97" t="s">
        <v>57</v>
      </c>
      <c r="I126" s="97"/>
      <c r="J126" s="97"/>
      <c r="K126" s="97"/>
      <c r="L126" s="97"/>
      <c r="M126" s="97"/>
      <c r="N126" s="97"/>
      <c r="O126" s="97"/>
      <c r="P126" s="97"/>
      <c r="Q126" s="96"/>
      <c r="R126" s="96"/>
      <c r="S126" s="229" t="s">
        <v>58</v>
      </c>
      <c r="T126" s="229"/>
      <c r="U126" s="229"/>
      <c r="V126" s="229"/>
      <c r="W126" s="229"/>
      <c r="Y126" s="88"/>
    </row>
    <row r="127" spans="1:25">
      <c r="Y127" s="88"/>
    </row>
  </sheetData>
  <sortState ref="A8:Z124">
    <sortCondition ref="B8:B121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126:D126"/>
    <mergeCell ref="S126:W126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hyperlinks>
    <hyperlink ref="W30" r:id="rId1"/>
    <hyperlink ref="W14" r:id="rId2"/>
    <hyperlink ref="W8" r:id="rId3"/>
    <hyperlink ref="W56" r:id="rId4"/>
    <hyperlink ref="W115" r:id="rId5"/>
    <hyperlink ref="W121" r:id="rId6"/>
    <hyperlink ref="W46" r:id="rId7"/>
    <hyperlink ref="W72" r:id="rId8"/>
    <hyperlink ref="W12" r:id="rId9"/>
    <hyperlink ref="W11" r:id="rId10"/>
    <hyperlink ref="W23" r:id="rId11"/>
    <hyperlink ref="W40" r:id="rId12"/>
    <hyperlink ref="W66" r:id="rId13"/>
    <hyperlink ref="W67" r:id="rId14"/>
    <hyperlink ref="W79" r:id="rId15"/>
    <hyperlink ref="W91" r:id="rId16"/>
    <hyperlink ref="W96" r:id="rId17"/>
    <hyperlink ref="W113" r:id="rId1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topLeftCell="A7" workbookViewId="0">
      <selection activeCell="A8" sqref="A8:V132"/>
    </sheetView>
  </sheetViews>
  <sheetFormatPr defaultColWidth="9.140625" defaultRowHeight="15"/>
  <cols>
    <col min="1" max="1" width="4" style="60" customWidth="1"/>
    <col min="2" max="2" width="12" style="60" customWidth="1"/>
    <col min="3" max="3" width="18.42578125" style="60" customWidth="1"/>
    <col min="4" max="4" width="9.140625" style="60"/>
    <col min="5" max="5" width="6.85546875" style="68" customWidth="1"/>
    <col min="6" max="6" width="4.85546875" style="60" customWidth="1"/>
    <col min="7" max="19" width="4" style="60" customWidth="1"/>
    <col min="20" max="20" width="8.42578125" style="60" customWidth="1"/>
    <col min="21" max="21" width="6.28515625" style="60" customWidth="1"/>
    <col min="22" max="22" width="8" style="60" customWidth="1"/>
    <col min="23" max="23" width="27.42578125" style="68" customWidth="1"/>
    <col min="24" max="16384" width="9.140625" style="60"/>
  </cols>
  <sheetData>
    <row r="1" spans="1:23" ht="21" customHeight="1">
      <c r="A1" s="198" t="s">
        <v>179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</row>
    <row r="2" spans="1:23" s="61" customFormat="1" ht="21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23" ht="54.75" customHeight="1">
      <c r="A3" s="201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</row>
    <row r="4" spans="1:23" ht="30" customHeight="1">
      <c r="A4" s="185" t="s">
        <v>2</v>
      </c>
      <c r="B4" s="185" t="s">
        <v>3</v>
      </c>
      <c r="C4" s="185" t="s">
        <v>4</v>
      </c>
      <c r="D4" s="186"/>
      <c r="E4" s="203" t="s">
        <v>5</v>
      </c>
      <c r="F4" s="187" t="s">
        <v>6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203" t="s">
        <v>7</v>
      </c>
      <c r="V4" s="204"/>
      <c r="W4" s="194" t="s">
        <v>180</v>
      </c>
    </row>
    <row r="5" spans="1:23">
      <c r="A5" s="188"/>
      <c r="B5" s="186"/>
      <c r="C5" s="186"/>
      <c r="D5" s="186"/>
      <c r="E5" s="205"/>
      <c r="F5" s="206" t="s">
        <v>9</v>
      </c>
      <c r="G5" s="187" t="s">
        <v>10</v>
      </c>
      <c r="H5" s="188"/>
      <c r="I5" s="188"/>
      <c r="J5" s="206" t="s">
        <v>11</v>
      </c>
      <c r="K5" s="187" t="s">
        <v>12</v>
      </c>
      <c r="L5" s="188"/>
      <c r="M5" s="188"/>
      <c r="N5" s="206" t="s">
        <v>13</v>
      </c>
      <c r="O5" s="206" t="s">
        <v>14</v>
      </c>
      <c r="P5" s="187" t="s">
        <v>15</v>
      </c>
      <c r="Q5" s="188"/>
      <c r="R5" s="188"/>
      <c r="S5" s="189" t="s">
        <v>16</v>
      </c>
      <c r="T5" s="191" t="s">
        <v>17</v>
      </c>
      <c r="U5" s="192" t="s">
        <v>18</v>
      </c>
      <c r="V5" s="191" t="s">
        <v>19</v>
      </c>
      <c r="W5" s="195"/>
    </row>
    <row r="6" spans="1:23" ht="169.5" customHeight="1">
      <c r="A6" s="188"/>
      <c r="B6" s="186"/>
      <c r="C6" s="186"/>
      <c r="D6" s="186"/>
      <c r="E6" s="205"/>
      <c r="F6" s="188"/>
      <c r="G6" s="58" t="s">
        <v>20</v>
      </c>
      <c r="H6" s="58" t="s">
        <v>21</v>
      </c>
      <c r="I6" s="58" t="s">
        <v>22</v>
      </c>
      <c r="J6" s="188"/>
      <c r="K6" s="58" t="s">
        <v>23</v>
      </c>
      <c r="L6" s="58" t="s">
        <v>24</v>
      </c>
      <c r="M6" s="58" t="s">
        <v>25</v>
      </c>
      <c r="N6" s="188"/>
      <c r="O6" s="188"/>
      <c r="P6" s="58" t="s">
        <v>26</v>
      </c>
      <c r="Q6" s="58" t="s">
        <v>27</v>
      </c>
      <c r="R6" s="58" t="s">
        <v>28</v>
      </c>
      <c r="S6" s="190"/>
      <c r="T6" s="190"/>
      <c r="U6" s="193"/>
      <c r="V6" s="190"/>
      <c r="W6" s="195"/>
    </row>
    <row r="7" spans="1:23">
      <c r="A7" s="59">
        <v>1</v>
      </c>
      <c r="B7" s="59">
        <v>2</v>
      </c>
      <c r="C7" s="196">
        <v>3</v>
      </c>
      <c r="D7" s="186"/>
      <c r="E7" s="133">
        <v>4</v>
      </c>
      <c r="F7" s="59">
        <v>5</v>
      </c>
      <c r="G7" s="59">
        <v>6</v>
      </c>
      <c r="H7" s="59">
        <v>7</v>
      </c>
      <c r="I7" s="59">
        <v>8</v>
      </c>
      <c r="J7" s="59">
        <v>9</v>
      </c>
      <c r="K7" s="59">
        <v>10</v>
      </c>
      <c r="L7" s="59">
        <v>11</v>
      </c>
      <c r="M7" s="59">
        <v>12</v>
      </c>
      <c r="N7" s="59">
        <v>13</v>
      </c>
      <c r="O7" s="59">
        <v>14</v>
      </c>
      <c r="P7" s="59">
        <v>15</v>
      </c>
      <c r="Q7" s="59">
        <v>16</v>
      </c>
      <c r="R7" s="59">
        <v>17</v>
      </c>
      <c r="S7" s="59">
        <v>18</v>
      </c>
      <c r="T7" s="59">
        <v>19</v>
      </c>
      <c r="U7" s="15">
        <v>20</v>
      </c>
      <c r="V7" s="59">
        <v>21</v>
      </c>
      <c r="W7" s="6">
        <v>22</v>
      </c>
    </row>
    <row r="8" spans="1:23" s="63" customFormat="1" ht="26.25" customHeight="1">
      <c r="A8" s="7">
        <v>1</v>
      </c>
      <c r="B8" s="135">
        <v>2310070001</v>
      </c>
      <c r="C8" s="9" t="s">
        <v>181</v>
      </c>
      <c r="D8" s="10" t="s">
        <v>36</v>
      </c>
      <c r="E8" s="138"/>
      <c r="F8" s="12"/>
      <c r="G8" s="7"/>
      <c r="H8" s="7"/>
      <c r="I8" s="7"/>
      <c r="J8" s="7">
        <v>25</v>
      </c>
      <c r="K8" s="7">
        <v>7</v>
      </c>
      <c r="L8" s="7">
        <v>8</v>
      </c>
      <c r="M8" s="7">
        <v>0</v>
      </c>
      <c r="N8" s="7">
        <v>5</v>
      </c>
      <c r="O8" s="7">
        <v>0</v>
      </c>
      <c r="P8" s="7">
        <v>13</v>
      </c>
      <c r="Q8" s="7">
        <v>0</v>
      </c>
      <c r="R8" s="16">
        <f>IF(V8="Xuất sắc",5,IF(V8="Giỏi",4,IF(V8="Khá",3,IF(V8="TB",1,0))))</f>
        <v>1</v>
      </c>
      <c r="S8" s="17">
        <f>SUM(J8:R8)</f>
        <v>59</v>
      </c>
      <c r="T8" s="16" t="str">
        <f>IF(S8&gt;=90,"Xuất sắc",IF(S8&gt;=80,"Tốt",IF(S8&gt;=70,"Khá",IF(S8&gt;=50,"TB","Yếu"))))</f>
        <v>TB</v>
      </c>
      <c r="U8" s="18">
        <v>2.35</v>
      </c>
      <c r="V8" s="19" t="s">
        <v>182</v>
      </c>
      <c r="W8" s="147"/>
    </row>
    <row r="9" spans="1:23" s="63" customFormat="1" ht="26.25" customHeight="1">
      <c r="A9" s="7">
        <v>2</v>
      </c>
      <c r="B9" s="135">
        <v>2310070002</v>
      </c>
      <c r="C9" s="9" t="s">
        <v>183</v>
      </c>
      <c r="D9" s="10" t="s">
        <v>184</v>
      </c>
      <c r="E9" s="254" t="s">
        <v>912</v>
      </c>
      <c r="F9" s="12"/>
      <c r="G9" s="7"/>
      <c r="H9" s="7"/>
      <c r="I9" s="7"/>
      <c r="J9" s="7">
        <v>25</v>
      </c>
      <c r="K9" s="7">
        <v>7</v>
      </c>
      <c r="L9" s="7">
        <v>8</v>
      </c>
      <c r="M9" s="7">
        <v>10</v>
      </c>
      <c r="N9" s="7">
        <v>10</v>
      </c>
      <c r="O9" s="161">
        <v>10</v>
      </c>
      <c r="P9" s="7">
        <v>15</v>
      </c>
      <c r="Q9" s="7">
        <v>0</v>
      </c>
      <c r="R9" s="16">
        <f>IF(V9="Xuất sắc",5,IF(V9="Giỏi",4,IF(V9="Khá",3,IF(V9="TB",1,0))))</f>
        <v>3</v>
      </c>
      <c r="S9" s="17">
        <f>SUM(J9:R9)</f>
        <v>88</v>
      </c>
      <c r="T9" s="16" t="str">
        <f>IF(S9&gt;=90,"Xuất sắc",IF(S9&gt;=80,"Tốt",IF(S9&gt;=70,"Khá",IF(S9&gt;=50,"TB","Yếu"))))</f>
        <v>Tốt</v>
      </c>
      <c r="U9" s="18" t="s">
        <v>185</v>
      </c>
      <c r="V9" s="19" t="s">
        <v>186</v>
      </c>
      <c r="W9" s="147"/>
    </row>
    <row r="10" spans="1:23" s="63" customFormat="1" ht="26.25" customHeight="1">
      <c r="A10" s="7">
        <v>3</v>
      </c>
      <c r="B10" s="135">
        <v>2310070003</v>
      </c>
      <c r="C10" s="9" t="s">
        <v>187</v>
      </c>
      <c r="D10" s="10" t="s">
        <v>188</v>
      </c>
      <c r="E10" s="138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6"/>
      <c r="S10" s="17"/>
      <c r="T10" s="16"/>
      <c r="U10" s="18">
        <v>0</v>
      </c>
      <c r="V10" s="19" t="s">
        <v>189</v>
      </c>
      <c r="W10" s="20"/>
    </row>
    <row r="11" spans="1:23" s="63" customFormat="1" ht="26.25" customHeight="1">
      <c r="A11" s="7">
        <v>4</v>
      </c>
      <c r="B11" s="135">
        <v>2310070004</v>
      </c>
      <c r="C11" s="9" t="s">
        <v>190</v>
      </c>
      <c r="D11" s="10" t="s">
        <v>40</v>
      </c>
      <c r="E11" s="138"/>
      <c r="F11" s="12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6"/>
      <c r="S11" s="17"/>
      <c r="T11" s="16"/>
      <c r="U11" s="18" t="s">
        <v>191</v>
      </c>
      <c r="V11" s="19" t="s">
        <v>189</v>
      </c>
      <c r="W11" s="20"/>
    </row>
    <row r="12" spans="1:23" s="63" customFormat="1" ht="26.25" customHeight="1">
      <c r="A12" s="7">
        <v>5</v>
      </c>
      <c r="B12" s="13">
        <v>2310070005</v>
      </c>
      <c r="C12" s="9" t="s">
        <v>192</v>
      </c>
      <c r="D12" s="10" t="s">
        <v>30</v>
      </c>
      <c r="E12" s="138"/>
      <c r="F12" s="12"/>
      <c r="G12" s="7"/>
      <c r="H12" s="7"/>
      <c r="I12" s="7"/>
      <c r="J12" s="7">
        <v>25</v>
      </c>
      <c r="K12" s="7">
        <v>5</v>
      </c>
      <c r="L12" s="7">
        <v>0</v>
      </c>
      <c r="M12" s="7">
        <v>5</v>
      </c>
      <c r="N12" s="7">
        <v>5</v>
      </c>
      <c r="O12" s="7">
        <v>0</v>
      </c>
      <c r="P12" s="7">
        <v>13</v>
      </c>
      <c r="Q12" s="7">
        <v>0</v>
      </c>
      <c r="R12" s="16">
        <f>IF(V12="Xuất sắc",5,IF(V12="Giỏi",4,IF(V12="Khá",3,IF(V12="TB",1,0))))</f>
        <v>0</v>
      </c>
      <c r="S12" s="17">
        <f>SUM(J12:R12)</f>
        <v>53</v>
      </c>
      <c r="T12" s="16" t="str">
        <f>IF(S12&gt;=90,"Xuất sắc",IF(S12&gt;=80,"Tốt",IF(S12&gt;=70,"Khá",IF(S12&gt;=50,"TB","Yếu"))))</f>
        <v>TB</v>
      </c>
      <c r="U12" s="18" t="s">
        <v>193</v>
      </c>
      <c r="V12" s="19" t="s">
        <v>189</v>
      </c>
      <c r="W12" s="20"/>
    </row>
    <row r="13" spans="1:23" s="63" customFormat="1" ht="26.25" customHeight="1">
      <c r="A13" s="7">
        <v>6</v>
      </c>
      <c r="B13" s="13">
        <v>2310070006</v>
      </c>
      <c r="C13" s="9" t="s">
        <v>194</v>
      </c>
      <c r="D13" s="10" t="s">
        <v>59</v>
      </c>
      <c r="E13" s="138"/>
      <c r="F13" s="12"/>
      <c r="G13" s="7"/>
      <c r="H13" s="7"/>
      <c r="I13" s="7"/>
      <c r="J13" s="7">
        <v>25</v>
      </c>
      <c r="K13" s="7">
        <v>7</v>
      </c>
      <c r="L13" s="7">
        <v>0</v>
      </c>
      <c r="M13" s="7">
        <v>10</v>
      </c>
      <c r="N13" s="7">
        <v>5</v>
      </c>
      <c r="O13" s="7">
        <v>0</v>
      </c>
      <c r="P13" s="7">
        <v>15</v>
      </c>
      <c r="Q13" s="7">
        <v>0</v>
      </c>
      <c r="R13" s="16">
        <f>IF(V13="Xuất sắc",5,IF(V13="Giỏi",4,IF(V13="Khá",3,IF(V13="TB",1,0))))</f>
        <v>3</v>
      </c>
      <c r="S13" s="17">
        <f>SUM(J13:R13)</f>
        <v>65</v>
      </c>
      <c r="T13" s="16" t="str">
        <f>IF(S13&gt;=90,"Xuất sắc",IF(S13&gt;=80,"Tốt",IF(S13&gt;=70,"Khá",IF(S13&gt;=50,"TB","Yếu"))))</f>
        <v>TB</v>
      </c>
      <c r="U13" s="18" t="s">
        <v>195</v>
      </c>
      <c r="V13" s="19" t="s">
        <v>186</v>
      </c>
      <c r="W13" s="147"/>
    </row>
    <row r="14" spans="1:23" s="63" customFormat="1" ht="26.25" customHeight="1">
      <c r="A14" s="7">
        <v>7</v>
      </c>
      <c r="B14" s="140">
        <v>2310070007</v>
      </c>
      <c r="C14" s="9" t="s">
        <v>196</v>
      </c>
      <c r="D14" s="10" t="s">
        <v>59</v>
      </c>
      <c r="E14" s="138"/>
      <c r="F14" s="1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6"/>
      <c r="S14" s="17"/>
      <c r="T14" s="16"/>
      <c r="U14" s="18" t="s">
        <v>197</v>
      </c>
      <c r="V14" s="19" t="s">
        <v>182</v>
      </c>
      <c r="W14" s="20"/>
    </row>
    <row r="15" spans="1:23" s="63" customFormat="1" ht="26.25" customHeight="1">
      <c r="A15" s="7">
        <v>8</v>
      </c>
      <c r="B15" s="13">
        <v>2310070008</v>
      </c>
      <c r="C15" s="9" t="s">
        <v>198</v>
      </c>
      <c r="D15" s="10" t="s">
        <v>59</v>
      </c>
      <c r="E15" s="138" t="s">
        <v>199</v>
      </c>
      <c r="F15" s="12"/>
      <c r="G15" s="7"/>
      <c r="H15" s="7"/>
      <c r="I15" s="7"/>
      <c r="J15" s="64">
        <v>23</v>
      </c>
      <c r="K15" s="64">
        <v>7</v>
      </c>
      <c r="L15" s="64">
        <v>8</v>
      </c>
      <c r="M15" s="64">
        <v>5</v>
      </c>
      <c r="N15" s="64">
        <v>10</v>
      </c>
      <c r="O15" s="64">
        <v>0</v>
      </c>
      <c r="P15" s="64">
        <v>15</v>
      </c>
      <c r="Q15" s="7">
        <v>0</v>
      </c>
      <c r="R15" s="16">
        <v>0</v>
      </c>
      <c r="S15" s="17">
        <f>SUM(J15:R15)</f>
        <v>68</v>
      </c>
      <c r="T15" s="16" t="str">
        <f>IF(S15&gt;=90,"Xuất sắc",IF(S15&gt;=80,"Tốt",IF(S15&gt;=70,"Khá",IF(S15&gt;=50,"TB","Yếu"))))</f>
        <v>TB</v>
      </c>
      <c r="U15" s="18" t="s">
        <v>200</v>
      </c>
      <c r="V15" s="19" t="s">
        <v>182</v>
      </c>
      <c r="W15" s="20"/>
    </row>
    <row r="16" spans="1:23" s="63" customFormat="1" ht="26.25" customHeight="1">
      <c r="A16" s="7">
        <v>9</v>
      </c>
      <c r="B16" s="13">
        <v>2310070009</v>
      </c>
      <c r="C16" s="9" t="s">
        <v>201</v>
      </c>
      <c r="D16" s="10" t="s">
        <v>29</v>
      </c>
      <c r="E16" s="138"/>
      <c r="F16" s="12"/>
      <c r="G16" s="7"/>
      <c r="H16" s="7"/>
      <c r="I16" s="7"/>
      <c r="J16" s="7">
        <v>25</v>
      </c>
      <c r="K16" s="7">
        <v>5</v>
      </c>
      <c r="L16" s="7">
        <v>8</v>
      </c>
      <c r="M16" s="7">
        <v>7</v>
      </c>
      <c r="N16" s="7">
        <v>5</v>
      </c>
      <c r="O16" s="7">
        <v>0</v>
      </c>
      <c r="P16" s="7">
        <v>10</v>
      </c>
      <c r="Q16" s="7">
        <v>0</v>
      </c>
      <c r="R16" s="16">
        <f>IF(V16="Xuất sắc",5,IF(V16="Giỏi",4,IF(V16="Khá",3,IF(V16="TB",1,0))))</f>
        <v>1</v>
      </c>
      <c r="S16" s="17">
        <f>SUM(J16:R16)</f>
        <v>61</v>
      </c>
      <c r="T16" s="16" t="str">
        <f>IF(S16&gt;=90,"Xuất sắc",IF(S16&gt;=80,"Tốt",IF(S16&gt;=70,"Khá",IF(S16&gt;=50,"TB","Yếu"))))</f>
        <v>TB</v>
      </c>
      <c r="U16" s="18" t="s">
        <v>202</v>
      </c>
      <c r="V16" s="19" t="s">
        <v>182</v>
      </c>
      <c r="W16" s="20"/>
    </row>
    <row r="17" spans="1:23" s="63" customFormat="1" ht="26.25" customHeight="1">
      <c r="A17" s="7">
        <v>10</v>
      </c>
      <c r="B17" s="140">
        <v>2310070010</v>
      </c>
      <c r="C17" s="9" t="s">
        <v>203</v>
      </c>
      <c r="D17" s="10" t="s">
        <v>204</v>
      </c>
      <c r="E17" s="138"/>
      <c r="F17" s="12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6"/>
      <c r="S17" s="17"/>
      <c r="T17" s="16"/>
      <c r="U17" s="18" t="s">
        <v>205</v>
      </c>
      <c r="V17" s="19" t="s">
        <v>182</v>
      </c>
      <c r="W17" s="20"/>
    </row>
    <row r="18" spans="1:23" s="63" customFormat="1" ht="26.25" customHeight="1">
      <c r="A18" s="7">
        <v>11</v>
      </c>
      <c r="B18" s="13">
        <v>2310070011</v>
      </c>
      <c r="C18" s="9" t="s">
        <v>206</v>
      </c>
      <c r="D18" s="10" t="s">
        <v>204</v>
      </c>
      <c r="E18" s="138"/>
      <c r="F18" s="12"/>
      <c r="G18" s="7"/>
      <c r="H18" s="7"/>
      <c r="I18" s="7"/>
      <c r="J18" s="7">
        <v>25</v>
      </c>
      <c r="K18" s="7">
        <v>6</v>
      </c>
      <c r="L18" s="7">
        <v>4</v>
      </c>
      <c r="M18" s="7">
        <v>5</v>
      </c>
      <c r="N18" s="7">
        <v>5</v>
      </c>
      <c r="O18" s="7">
        <v>0</v>
      </c>
      <c r="P18" s="7">
        <v>10</v>
      </c>
      <c r="Q18" s="7">
        <v>0</v>
      </c>
      <c r="R18" s="16">
        <f>IF(V18="Xuất sắc",5,IF(V18="Giỏi",4,IF(V18="Khá",3,IF(V18="TB",1,0))))</f>
        <v>1</v>
      </c>
      <c r="S18" s="17">
        <f>SUM(J18:R18)</f>
        <v>56</v>
      </c>
      <c r="T18" s="16" t="str">
        <f>IF(S18&gt;=90,"Xuất sắc",IF(S18&gt;=80,"Tốt",IF(S18&gt;=70,"Khá",IF(S18&gt;=50,"TB","Yếu"))))</f>
        <v>TB</v>
      </c>
      <c r="U18" s="18" t="s">
        <v>207</v>
      </c>
      <c r="V18" s="19" t="s">
        <v>182</v>
      </c>
      <c r="W18" s="20"/>
    </row>
    <row r="19" spans="1:23" s="63" customFormat="1" ht="26.25" customHeight="1">
      <c r="A19" s="7">
        <v>12</v>
      </c>
      <c r="B19" s="13">
        <v>2310070012</v>
      </c>
      <c r="C19" s="9" t="s">
        <v>103</v>
      </c>
      <c r="D19" s="10" t="s">
        <v>43</v>
      </c>
      <c r="E19" s="138"/>
      <c r="F19" s="12"/>
      <c r="G19" s="7"/>
      <c r="H19" s="7"/>
      <c r="I19" s="7"/>
      <c r="J19" s="7">
        <v>25</v>
      </c>
      <c r="K19" s="7">
        <v>7</v>
      </c>
      <c r="L19" s="7">
        <v>4</v>
      </c>
      <c r="M19" s="7">
        <v>5</v>
      </c>
      <c r="N19" s="7">
        <v>5</v>
      </c>
      <c r="O19" s="7">
        <v>0</v>
      </c>
      <c r="P19" s="7">
        <v>15</v>
      </c>
      <c r="Q19" s="7">
        <v>0</v>
      </c>
      <c r="R19" s="16">
        <f>IF(V19="Xuất sắc",5,IF(V19="Giỏi",4,IF(V19="Khá",3,IF(V19="TB",1,0))))</f>
        <v>1</v>
      </c>
      <c r="S19" s="17">
        <f>SUM(J19:R19)</f>
        <v>62</v>
      </c>
      <c r="T19" s="16" t="str">
        <f>IF(S19&gt;=90,"Xuất sắc",IF(S19&gt;=80,"Tốt",IF(S19&gt;=70,"Khá",IF(S19&gt;=50,"TB","Yếu"))))</f>
        <v>TB</v>
      </c>
      <c r="U19" s="18" t="s">
        <v>208</v>
      </c>
      <c r="V19" s="19" t="s">
        <v>182</v>
      </c>
      <c r="W19" s="20"/>
    </row>
    <row r="20" spans="1:23" s="63" customFormat="1" ht="26.25" customHeight="1">
      <c r="A20" s="7">
        <v>13</v>
      </c>
      <c r="B20" s="13">
        <v>2310070013</v>
      </c>
      <c r="C20" s="9" t="s">
        <v>209</v>
      </c>
      <c r="D20" s="10" t="s">
        <v>60</v>
      </c>
      <c r="E20" s="138" t="s">
        <v>199</v>
      </c>
      <c r="F20" s="12"/>
      <c r="G20" s="7"/>
      <c r="H20" s="7"/>
      <c r="I20" s="7"/>
      <c r="J20" s="7">
        <v>25</v>
      </c>
      <c r="K20" s="7">
        <v>7</v>
      </c>
      <c r="L20" s="161">
        <v>8</v>
      </c>
      <c r="M20" s="7">
        <v>5</v>
      </c>
      <c r="N20" s="7">
        <v>10</v>
      </c>
      <c r="O20" s="7">
        <v>0</v>
      </c>
      <c r="P20" s="7">
        <v>10</v>
      </c>
      <c r="Q20" s="7">
        <v>0</v>
      </c>
      <c r="R20" s="16">
        <f>IF(V20="Xuất sắc",5,IF(V20="Giỏi",4,IF(V20="Khá",3,IF(V20="TB",1,0))))</f>
        <v>1</v>
      </c>
      <c r="S20" s="17">
        <f>SUM(J20:R20)</f>
        <v>66</v>
      </c>
      <c r="T20" s="16" t="str">
        <f>IF(S20&gt;=90,"Xuất sắc",IF(S20&gt;=80,"Tốt",IF(S20&gt;=70,"Khá",IF(S20&gt;=50,"TB","Yếu"))))</f>
        <v>TB</v>
      </c>
      <c r="U20" s="18" t="s">
        <v>207</v>
      </c>
      <c r="V20" s="19" t="s">
        <v>182</v>
      </c>
      <c r="W20" s="20"/>
    </row>
    <row r="21" spans="1:23" s="63" customFormat="1" ht="26.25" customHeight="1">
      <c r="A21" s="7">
        <v>14</v>
      </c>
      <c r="B21" s="13">
        <v>2310070014</v>
      </c>
      <c r="C21" s="9" t="s">
        <v>210</v>
      </c>
      <c r="D21" s="10" t="s">
        <v>60</v>
      </c>
      <c r="E21" s="138"/>
      <c r="F21" s="12"/>
      <c r="G21" s="7"/>
      <c r="H21" s="7"/>
      <c r="I21" s="7"/>
      <c r="J21" s="7">
        <v>25</v>
      </c>
      <c r="K21" s="7">
        <v>7</v>
      </c>
      <c r="L21" s="7">
        <v>4</v>
      </c>
      <c r="M21" s="7">
        <v>10</v>
      </c>
      <c r="N21" s="7">
        <v>5</v>
      </c>
      <c r="O21" s="7">
        <v>0</v>
      </c>
      <c r="P21" s="7">
        <v>15</v>
      </c>
      <c r="Q21" s="7">
        <v>0</v>
      </c>
      <c r="R21" s="16">
        <f>IF(V21="Xuất sắc",5,IF(V21="Giỏi",4,IF(V21="Khá",3,IF(V21="TB",1,0))))</f>
        <v>1</v>
      </c>
      <c r="S21" s="17">
        <f>SUM(J21:R21)</f>
        <v>67</v>
      </c>
      <c r="T21" s="16" t="str">
        <f>IF(S21&gt;=90,"Xuất sắc",IF(S21&gt;=80,"Tốt",IF(S21&gt;=70,"Khá",IF(S21&gt;=50,"TB","Yếu"))))</f>
        <v>TB</v>
      </c>
      <c r="U21" s="18" t="s">
        <v>197</v>
      </c>
      <c r="V21" s="19" t="s">
        <v>182</v>
      </c>
      <c r="W21" s="20"/>
    </row>
    <row r="22" spans="1:23" s="63" customFormat="1" ht="26.25" customHeight="1">
      <c r="A22" s="7">
        <v>15</v>
      </c>
      <c r="B22" s="13">
        <v>2310070015</v>
      </c>
      <c r="C22" s="9" t="s">
        <v>90</v>
      </c>
      <c r="D22" s="10" t="s">
        <v>60</v>
      </c>
      <c r="E22" s="138"/>
      <c r="F22" s="12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6"/>
      <c r="S22" s="17"/>
      <c r="T22" s="16"/>
      <c r="U22" s="18" t="s">
        <v>211</v>
      </c>
      <c r="V22" s="19" t="s">
        <v>182</v>
      </c>
      <c r="W22" s="20"/>
    </row>
    <row r="23" spans="1:23" s="63" customFormat="1" ht="26.25" customHeight="1">
      <c r="A23" s="7">
        <v>16</v>
      </c>
      <c r="B23" s="13">
        <v>2310070016</v>
      </c>
      <c r="C23" s="9" t="s">
        <v>212</v>
      </c>
      <c r="D23" s="10" t="s">
        <v>97</v>
      </c>
      <c r="E23" s="138"/>
      <c r="F23" s="12"/>
      <c r="G23" s="7"/>
      <c r="H23" s="7"/>
      <c r="I23" s="7"/>
      <c r="J23" s="7">
        <v>25</v>
      </c>
      <c r="K23" s="7">
        <v>0</v>
      </c>
      <c r="L23" s="161">
        <v>8</v>
      </c>
      <c r="M23" s="7">
        <v>10</v>
      </c>
      <c r="N23" s="7">
        <v>5</v>
      </c>
      <c r="O23" s="7">
        <v>10</v>
      </c>
      <c r="P23" s="7">
        <v>10</v>
      </c>
      <c r="Q23" s="161">
        <v>0</v>
      </c>
      <c r="R23" s="16">
        <f>IF(V23="Xuất sắc",5,IF(V23="Giỏi",4,IF(V23="Khá",3,IF(V23="TB",1,0))))</f>
        <v>0</v>
      </c>
      <c r="S23" s="17">
        <f>SUM(J23:R23)</f>
        <v>68</v>
      </c>
      <c r="T23" s="16" t="str">
        <f>IF(S23&gt;=90,"Xuất sắc",IF(S23&gt;=80,"Tốt",IF(S23&gt;=70,"Khá",IF(S23&gt;=50,"TB","Yếu"))))</f>
        <v>TB</v>
      </c>
      <c r="U23" s="18" t="s">
        <v>213</v>
      </c>
      <c r="V23" s="19" t="s">
        <v>189</v>
      </c>
      <c r="W23" s="147"/>
    </row>
    <row r="24" spans="1:23" s="63" customFormat="1" ht="26.25" customHeight="1">
      <c r="A24" s="7">
        <v>17</v>
      </c>
      <c r="B24" s="13">
        <v>2310070017</v>
      </c>
      <c r="C24" s="9" t="s">
        <v>214</v>
      </c>
      <c r="D24" s="10" t="s">
        <v>44</v>
      </c>
      <c r="E24" s="138"/>
      <c r="F24" s="12"/>
      <c r="G24" s="7"/>
      <c r="H24" s="7"/>
      <c r="I24" s="7"/>
      <c r="J24" s="64">
        <v>23</v>
      </c>
      <c r="K24" s="64">
        <v>7</v>
      </c>
      <c r="L24" s="64">
        <v>4</v>
      </c>
      <c r="M24" s="64">
        <v>8</v>
      </c>
      <c r="N24" s="64">
        <v>5</v>
      </c>
      <c r="O24" s="64">
        <v>10</v>
      </c>
      <c r="P24" s="64">
        <v>15</v>
      </c>
      <c r="Q24" s="64">
        <v>0</v>
      </c>
      <c r="R24" s="16">
        <v>0</v>
      </c>
      <c r="S24" s="17">
        <f>SUM(J24:R24)</f>
        <v>72</v>
      </c>
      <c r="T24" s="16" t="str">
        <f>IF(S24&gt;=90,"Xuất sắc",IF(S24&gt;=80,"Tốt",IF(S24&gt;=70,"Khá",IF(S24&gt;=50,"TB","Yếu"))))</f>
        <v>Khá</v>
      </c>
      <c r="U24" s="18" t="s">
        <v>200</v>
      </c>
      <c r="V24" s="19" t="s">
        <v>182</v>
      </c>
      <c r="W24" s="20"/>
    </row>
    <row r="25" spans="1:23" s="63" customFormat="1" ht="26.25" customHeight="1">
      <c r="A25" s="7">
        <v>18</v>
      </c>
      <c r="B25" s="13">
        <v>2310070018</v>
      </c>
      <c r="C25" s="9" t="s">
        <v>215</v>
      </c>
      <c r="D25" s="10" t="s">
        <v>216</v>
      </c>
      <c r="E25" s="138"/>
      <c r="F25" s="12"/>
      <c r="G25" s="7"/>
      <c r="H25" s="7"/>
      <c r="I25" s="7"/>
      <c r="J25" s="7">
        <v>25</v>
      </c>
      <c r="K25" s="7">
        <v>1</v>
      </c>
      <c r="L25" s="7">
        <v>4</v>
      </c>
      <c r="M25" s="7">
        <v>8</v>
      </c>
      <c r="N25" s="7">
        <v>5</v>
      </c>
      <c r="O25" s="7">
        <v>0</v>
      </c>
      <c r="P25" s="7">
        <v>15</v>
      </c>
      <c r="Q25" s="7">
        <v>0</v>
      </c>
      <c r="R25" s="16">
        <f>IF(V25="Xuất sắc",5,IF(V25="Giỏi",4,IF(V25="Khá",3,IF(V25="TB",1,0))))</f>
        <v>3</v>
      </c>
      <c r="S25" s="17">
        <f>SUM(J25:R25)</f>
        <v>61</v>
      </c>
      <c r="T25" s="16" t="str">
        <f>IF(S25&gt;=90,"Xuất sắc",IF(S25&gt;=80,"Tốt",IF(S25&gt;=70,"Khá",IF(S25&gt;=50,"TB","Yếu"))))</f>
        <v>TB</v>
      </c>
      <c r="U25" s="18" t="s">
        <v>217</v>
      </c>
      <c r="V25" s="19" t="s">
        <v>186</v>
      </c>
      <c r="W25" s="20"/>
    </row>
    <row r="26" spans="1:23" s="63" customFormat="1" ht="26.25" customHeight="1">
      <c r="A26" s="7">
        <v>19</v>
      </c>
      <c r="B26" s="13">
        <v>2310070019</v>
      </c>
      <c r="C26" s="9" t="s">
        <v>218</v>
      </c>
      <c r="D26" s="10" t="s">
        <v>219</v>
      </c>
      <c r="E26" s="138"/>
      <c r="F26" s="12"/>
      <c r="G26" s="7"/>
      <c r="H26" s="7"/>
      <c r="I26" s="7"/>
      <c r="J26" s="7">
        <v>25</v>
      </c>
      <c r="K26" s="7">
        <v>3</v>
      </c>
      <c r="L26" s="161">
        <v>8</v>
      </c>
      <c r="M26" s="161">
        <v>8</v>
      </c>
      <c r="N26" s="7">
        <v>5</v>
      </c>
      <c r="O26" s="7">
        <v>10</v>
      </c>
      <c r="P26" s="7">
        <v>14</v>
      </c>
      <c r="Q26" s="161">
        <v>0</v>
      </c>
      <c r="R26" s="16">
        <f>IF(V26="Xuất sắc",5,IF(V26="Giỏi",4,IF(V26="Khá",3,IF(V26="TB",1,0))))</f>
        <v>1</v>
      </c>
      <c r="S26" s="17">
        <f>SUM(J26:R26)</f>
        <v>74</v>
      </c>
      <c r="T26" s="16" t="str">
        <f>IF(S26&gt;=90,"Xuất sắc",IF(S26&gt;=80,"Tốt",IF(S26&gt;=70,"Khá",IF(S26&gt;=50,"TB","Yếu"))))</f>
        <v>Khá</v>
      </c>
      <c r="U26" s="18" t="s">
        <v>200</v>
      </c>
      <c r="V26" s="19" t="s">
        <v>182</v>
      </c>
      <c r="W26" s="147"/>
    </row>
    <row r="27" spans="1:23" s="63" customFormat="1" ht="26.25" customHeight="1">
      <c r="A27" s="7">
        <v>20</v>
      </c>
      <c r="B27" s="13">
        <v>2310070020</v>
      </c>
      <c r="C27" s="9" t="s">
        <v>168</v>
      </c>
      <c r="D27" s="10" t="s">
        <v>70</v>
      </c>
      <c r="E27" s="138"/>
      <c r="F27" s="12"/>
      <c r="G27" s="7"/>
      <c r="H27" s="7"/>
      <c r="I27" s="7"/>
      <c r="J27" s="64">
        <v>23</v>
      </c>
      <c r="K27" s="64">
        <v>6</v>
      </c>
      <c r="L27" s="64">
        <v>4</v>
      </c>
      <c r="M27" s="64">
        <v>8</v>
      </c>
      <c r="N27" s="64">
        <v>5</v>
      </c>
      <c r="O27" s="64">
        <v>10</v>
      </c>
      <c r="P27" s="64">
        <v>15</v>
      </c>
      <c r="Q27" s="64">
        <v>0</v>
      </c>
      <c r="R27" s="16">
        <v>0</v>
      </c>
      <c r="S27" s="17">
        <f>SUM(J27:R27)</f>
        <v>71</v>
      </c>
      <c r="T27" s="16" t="str">
        <f>IF(S27&gt;=90,"Xuất sắc",IF(S27&gt;=80,"Tốt",IF(S27&gt;=70,"Khá",IF(S27&gt;=50,"TB","Yếu"))))</f>
        <v>Khá</v>
      </c>
      <c r="U27" s="18" t="s">
        <v>220</v>
      </c>
      <c r="V27" s="19" t="s">
        <v>186</v>
      </c>
      <c r="W27" s="20"/>
    </row>
    <row r="28" spans="1:23" s="63" customFormat="1" ht="26.25" customHeight="1">
      <c r="A28" s="7">
        <v>21</v>
      </c>
      <c r="B28" s="13">
        <v>2310070021</v>
      </c>
      <c r="C28" s="9" t="s">
        <v>221</v>
      </c>
      <c r="D28" s="10" t="s">
        <v>222</v>
      </c>
      <c r="E28" s="138"/>
      <c r="F28" s="12"/>
      <c r="G28" s="7"/>
      <c r="H28" s="7"/>
      <c r="I28" s="7"/>
      <c r="J28" s="7">
        <v>25</v>
      </c>
      <c r="K28" s="7">
        <v>5</v>
      </c>
      <c r="L28" s="7">
        <v>8</v>
      </c>
      <c r="M28" s="7">
        <v>6</v>
      </c>
      <c r="N28" s="7">
        <v>5</v>
      </c>
      <c r="O28" s="7">
        <v>10</v>
      </c>
      <c r="P28" s="7">
        <v>12</v>
      </c>
      <c r="Q28" s="7">
        <v>0</v>
      </c>
      <c r="R28" s="16">
        <f>IF(V28="Xuất sắc",5,IF(V28="Giỏi",4,IF(V28="Khá",3,IF(V28="TB",1,0))))</f>
        <v>3</v>
      </c>
      <c r="S28" s="17">
        <f>SUM(J28:R28)</f>
        <v>74</v>
      </c>
      <c r="T28" s="16" t="str">
        <f>IF(S28&gt;=90,"Xuất sắc",IF(S28&gt;=80,"Tốt",IF(S28&gt;=70,"Khá",IF(S28&gt;=50,"TB","Yếu"))))</f>
        <v>Khá</v>
      </c>
      <c r="U28" s="18" t="s">
        <v>223</v>
      </c>
      <c r="V28" s="19" t="s">
        <v>186</v>
      </c>
      <c r="W28" s="147"/>
    </row>
    <row r="29" spans="1:23" s="63" customFormat="1" ht="26.25" customHeight="1">
      <c r="A29" s="7">
        <v>22</v>
      </c>
      <c r="B29" s="13">
        <v>2310070022</v>
      </c>
      <c r="C29" s="9" t="s">
        <v>139</v>
      </c>
      <c r="D29" s="10" t="s">
        <v>224</v>
      </c>
      <c r="E29" s="138"/>
      <c r="F29" s="1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6"/>
      <c r="S29" s="17"/>
      <c r="T29" s="16"/>
      <c r="U29" s="18" t="s">
        <v>225</v>
      </c>
      <c r="V29" s="19" t="s">
        <v>189</v>
      </c>
      <c r="W29" s="20"/>
    </row>
    <row r="30" spans="1:23" s="63" customFormat="1" ht="26.25" customHeight="1">
      <c r="A30" s="7">
        <v>23</v>
      </c>
      <c r="B30" s="13">
        <v>2310070023</v>
      </c>
      <c r="C30" s="136" t="s">
        <v>226</v>
      </c>
      <c r="D30" s="137" t="s">
        <v>227</v>
      </c>
      <c r="E30" s="138"/>
      <c r="F30" s="12"/>
      <c r="G30" s="7"/>
      <c r="H30" s="7"/>
      <c r="I30" s="7"/>
      <c r="J30" s="7">
        <v>25</v>
      </c>
      <c r="K30" s="7">
        <v>6</v>
      </c>
      <c r="L30" s="7">
        <v>4</v>
      </c>
      <c r="M30" s="7">
        <v>7</v>
      </c>
      <c r="N30" s="7">
        <v>5</v>
      </c>
      <c r="O30" s="7">
        <v>0</v>
      </c>
      <c r="P30" s="7">
        <v>10</v>
      </c>
      <c r="Q30" s="7">
        <v>0</v>
      </c>
      <c r="R30" s="16">
        <f>IF(V30="Xuất sắc",5,IF(V30="Giỏi",4,IF(V30="Khá",3,IF(V30="TB",1,0))))</f>
        <v>3</v>
      </c>
      <c r="S30" s="17">
        <f>SUM(J30:R30)</f>
        <v>60</v>
      </c>
      <c r="T30" s="16" t="str">
        <f>IF(S30&gt;=90,"Xuất sắc",IF(S30&gt;=80,"Tốt",IF(S30&gt;=70,"Khá",IF(S30&gt;=50,"TB","Yếu"))))</f>
        <v>TB</v>
      </c>
      <c r="U30" s="18" t="s">
        <v>223</v>
      </c>
      <c r="V30" s="19" t="s">
        <v>186</v>
      </c>
      <c r="W30" s="20"/>
    </row>
    <row r="31" spans="1:23" s="63" customFormat="1" ht="26.25" customHeight="1">
      <c r="A31" s="7">
        <v>24</v>
      </c>
      <c r="B31" s="13">
        <v>2310070024</v>
      </c>
      <c r="C31" s="9" t="s">
        <v>228</v>
      </c>
      <c r="D31" s="10" t="s">
        <v>229</v>
      </c>
      <c r="E31" s="138"/>
      <c r="F31" s="12"/>
      <c r="G31" s="7"/>
      <c r="H31" s="7"/>
      <c r="I31" s="7"/>
      <c r="J31" s="7">
        <v>25</v>
      </c>
      <c r="K31" s="7">
        <v>7</v>
      </c>
      <c r="L31" s="7">
        <v>4</v>
      </c>
      <c r="M31" s="7">
        <v>5</v>
      </c>
      <c r="N31" s="7">
        <v>5</v>
      </c>
      <c r="O31" s="7">
        <v>0</v>
      </c>
      <c r="P31" s="7">
        <v>13</v>
      </c>
      <c r="Q31" s="7">
        <v>0</v>
      </c>
      <c r="R31" s="16">
        <f>IF(V31="Xuất sắc",5,IF(V31="Giỏi",4,IF(V31="Khá",3,IF(V31="TB",1,0))))</f>
        <v>3</v>
      </c>
      <c r="S31" s="17">
        <f>SUM(J31:R31)</f>
        <v>62</v>
      </c>
      <c r="T31" s="16" t="str">
        <f>IF(S31&gt;=90,"Xuất sắc",IF(S31&gt;=80,"Tốt",IF(S31&gt;=70,"Khá",IF(S31&gt;=50,"TB","Yếu"))))</f>
        <v>TB</v>
      </c>
      <c r="U31" s="18" t="s">
        <v>230</v>
      </c>
      <c r="V31" s="19" t="s">
        <v>186</v>
      </c>
      <c r="W31" s="20"/>
    </row>
    <row r="32" spans="1:23" s="63" customFormat="1" ht="26.25" customHeight="1">
      <c r="A32" s="7">
        <v>25</v>
      </c>
      <c r="B32" s="13">
        <v>2310070025</v>
      </c>
      <c r="C32" s="9" t="s">
        <v>231</v>
      </c>
      <c r="D32" s="10" t="s">
        <v>232</v>
      </c>
      <c r="E32" s="138"/>
      <c r="F32" s="12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6"/>
      <c r="S32" s="17"/>
      <c r="T32" s="16"/>
      <c r="U32" s="18" t="s">
        <v>207</v>
      </c>
      <c r="V32" s="19" t="s">
        <v>182</v>
      </c>
      <c r="W32" s="20"/>
    </row>
    <row r="33" spans="1:23" s="63" customFormat="1" ht="26.25" customHeight="1">
      <c r="A33" s="7">
        <v>26</v>
      </c>
      <c r="B33" s="13">
        <v>2310070026</v>
      </c>
      <c r="C33" s="136" t="s">
        <v>233</v>
      </c>
      <c r="D33" s="137" t="s">
        <v>46</v>
      </c>
      <c r="E33" s="138"/>
      <c r="F33" s="12"/>
      <c r="G33" s="7"/>
      <c r="H33" s="7"/>
      <c r="I33" s="7"/>
      <c r="J33" s="7">
        <v>25</v>
      </c>
      <c r="K33" s="7">
        <v>6</v>
      </c>
      <c r="L33" s="7">
        <v>4</v>
      </c>
      <c r="M33" s="7">
        <v>10</v>
      </c>
      <c r="N33" s="7">
        <v>5</v>
      </c>
      <c r="O33" s="7">
        <v>0</v>
      </c>
      <c r="P33" s="7">
        <v>15</v>
      </c>
      <c r="Q33" s="7">
        <v>0</v>
      </c>
      <c r="R33" s="16">
        <f>IF(V33="Xuất sắc",5,IF(V33="Giỏi",4,IF(V33="Khá",3,IF(V33="TB",1,0))))</f>
        <v>3</v>
      </c>
      <c r="S33" s="17">
        <f>SUM(J33:R33)</f>
        <v>68</v>
      </c>
      <c r="T33" s="16" t="str">
        <f>IF(S33&gt;=90,"Xuất sắc",IF(S33&gt;=80,"Tốt",IF(S33&gt;=70,"Khá",IF(S33&gt;=50,"TB","Yếu"))))</f>
        <v>TB</v>
      </c>
      <c r="U33" s="18" t="s">
        <v>220</v>
      </c>
      <c r="V33" s="19" t="s">
        <v>186</v>
      </c>
      <c r="W33" s="147"/>
    </row>
    <row r="34" spans="1:23" s="63" customFormat="1" ht="26.25" customHeight="1">
      <c r="A34" s="7">
        <v>27</v>
      </c>
      <c r="B34" s="13">
        <v>2310070027</v>
      </c>
      <c r="C34" s="136" t="s">
        <v>234</v>
      </c>
      <c r="D34" s="137" t="s">
        <v>84</v>
      </c>
      <c r="E34" s="138"/>
      <c r="F34" s="12"/>
      <c r="G34" s="7"/>
      <c r="H34" s="7"/>
      <c r="I34" s="7"/>
      <c r="J34" s="64">
        <v>23</v>
      </c>
      <c r="K34" s="64">
        <v>6</v>
      </c>
      <c r="L34" s="64">
        <v>4</v>
      </c>
      <c r="M34" s="64">
        <v>0</v>
      </c>
      <c r="N34" s="64">
        <v>5</v>
      </c>
      <c r="O34" s="64">
        <v>10</v>
      </c>
      <c r="P34" s="64">
        <v>10</v>
      </c>
      <c r="Q34" s="64">
        <v>0</v>
      </c>
      <c r="R34" s="16">
        <v>0</v>
      </c>
      <c r="S34" s="17">
        <f>SUM(J34:R34)</f>
        <v>58</v>
      </c>
      <c r="T34" s="16" t="str">
        <f>IF(S34&gt;=90,"Xuất sắc",IF(S34&gt;=80,"Tốt",IF(S34&gt;=70,"Khá",IF(S34&gt;=50,"TB","Yếu"))))</f>
        <v>TB</v>
      </c>
      <c r="U34" s="18" t="s">
        <v>205</v>
      </c>
      <c r="V34" s="19" t="s">
        <v>182</v>
      </c>
      <c r="W34" s="20"/>
    </row>
    <row r="35" spans="1:23" s="63" customFormat="1" ht="26.25" customHeight="1">
      <c r="A35" s="7">
        <v>28</v>
      </c>
      <c r="B35" s="13">
        <v>2310070028</v>
      </c>
      <c r="C35" s="9" t="s">
        <v>235</v>
      </c>
      <c r="D35" s="10" t="s">
        <v>236</v>
      </c>
      <c r="E35" s="138"/>
      <c r="F35" s="12"/>
      <c r="G35" s="7"/>
      <c r="H35" s="7"/>
      <c r="I35" s="7"/>
      <c r="J35" s="7">
        <v>25</v>
      </c>
      <c r="K35" s="7">
        <v>7</v>
      </c>
      <c r="L35" s="7">
        <v>4</v>
      </c>
      <c r="M35" s="161">
        <v>8</v>
      </c>
      <c r="N35" s="7">
        <v>5</v>
      </c>
      <c r="O35" s="7">
        <v>0</v>
      </c>
      <c r="P35" s="7">
        <v>12</v>
      </c>
      <c r="Q35" s="7">
        <v>0</v>
      </c>
      <c r="R35" s="16">
        <f>IF(V35="Xuất sắc",5,IF(V35="Giỏi",4,IF(V35="Khá",3,IF(V35="TB",1,0))))</f>
        <v>1</v>
      </c>
      <c r="S35" s="17">
        <f>SUM(J35:R35)</f>
        <v>62</v>
      </c>
      <c r="T35" s="16" t="str">
        <f>IF(S35&gt;=90,"Xuất sắc",IF(S35&gt;=80,"Tốt",IF(S35&gt;=70,"Khá",IF(S35&gt;=50,"TB","Yếu"))))</f>
        <v>TB</v>
      </c>
      <c r="U35" s="18" t="s">
        <v>208</v>
      </c>
      <c r="V35" s="19" t="s">
        <v>182</v>
      </c>
      <c r="W35" s="20"/>
    </row>
    <row r="36" spans="1:23" s="63" customFormat="1" ht="26.25" customHeight="1">
      <c r="A36" s="7">
        <v>29</v>
      </c>
      <c r="B36" s="13">
        <v>2310070029</v>
      </c>
      <c r="C36" s="9" t="s">
        <v>159</v>
      </c>
      <c r="D36" s="10" t="s">
        <v>236</v>
      </c>
      <c r="E36" s="138"/>
      <c r="F36" s="12"/>
      <c r="G36" s="7"/>
      <c r="H36" s="7"/>
      <c r="I36" s="7"/>
      <c r="J36" s="134">
        <v>25</v>
      </c>
      <c r="K36" s="134">
        <v>7</v>
      </c>
      <c r="L36" s="134">
        <v>0</v>
      </c>
      <c r="M36" s="161">
        <v>7</v>
      </c>
      <c r="N36" s="134">
        <v>5</v>
      </c>
      <c r="O36" s="134">
        <v>0</v>
      </c>
      <c r="P36" s="134">
        <v>15</v>
      </c>
      <c r="Q36" s="134">
        <v>0</v>
      </c>
      <c r="R36" s="16">
        <f>IF(V36="Xuất sắc",5,IF(V36="Giỏi",4,IF(V36="Khá",3,IF(V36="TB",1,0))))</f>
        <v>3</v>
      </c>
      <c r="S36" s="17">
        <f>SUM(J36:R36)</f>
        <v>62</v>
      </c>
      <c r="T36" s="16" t="str">
        <f>IF(S36&gt;=90,"Xuất sắc",IF(S36&gt;=80,"Tốt",IF(S36&gt;=70,"Khá",IF(S36&gt;=50,"TB","Yếu"))))</f>
        <v>TB</v>
      </c>
      <c r="U36" s="18" t="s">
        <v>220</v>
      </c>
      <c r="V36" s="19" t="s">
        <v>186</v>
      </c>
      <c r="W36" s="20"/>
    </row>
    <row r="37" spans="1:23" s="63" customFormat="1" ht="26.25" customHeight="1">
      <c r="A37" s="7">
        <v>30</v>
      </c>
      <c r="B37" s="13">
        <v>2310070030</v>
      </c>
      <c r="C37" s="9" t="s">
        <v>237</v>
      </c>
      <c r="D37" s="10" t="s">
        <v>238</v>
      </c>
      <c r="E37" s="138"/>
      <c r="F37" s="12"/>
      <c r="G37" s="7"/>
      <c r="H37" s="7"/>
      <c r="I37" s="7"/>
      <c r="J37" s="7">
        <v>25</v>
      </c>
      <c r="K37" s="7">
        <v>4</v>
      </c>
      <c r="L37" s="7">
        <v>0</v>
      </c>
      <c r="M37" s="7">
        <v>10</v>
      </c>
      <c r="N37" s="7">
        <v>5</v>
      </c>
      <c r="O37" s="7">
        <v>0</v>
      </c>
      <c r="P37" s="7">
        <v>15</v>
      </c>
      <c r="Q37" s="7">
        <v>0</v>
      </c>
      <c r="R37" s="16">
        <f>IF(V37="Xuất sắc",5,IF(V37="Giỏi",4,IF(V37="Khá",3,IF(V37="TB",1,0))))</f>
        <v>1</v>
      </c>
      <c r="S37" s="17">
        <f>SUM(J37:R37)</f>
        <v>60</v>
      </c>
      <c r="T37" s="16" t="str">
        <f>IF(S37&gt;=90,"Xuất sắc",IF(S37&gt;=80,"Tốt",IF(S37&gt;=70,"Khá",IF(S37&gt;=50,"TB","Yếu"))))</f>
        <v>TB</v>
      </c>
      <c r="U37" s="18" t="s">
        <v>202</v>
      </c>
      <c r="V37" s="19" t="s">
        <v>182</v>
      </c>
      <c r="W37" s="147"/>
    </row>
    <row r="38" spans="1:23" s="63" customFormat="1" ht="26.25" customHeight="1">
      <c r="A38" s="7">
        <v>31</v>
      </c>
      <c r="B38" s="13">
        <v>2310070031</v>
      </c>
      <c r="C38" s="9" t="s">
        <v>239</v>
      </c>
      <c r="D38" s="10" t="s">
        <v>240</v>
      </c>
      <c r="E38" s="138"/>
      <c r="F38" s="12"/>
      <c r="G38" s="7"/>
      <c r="H38" s="7"/>
      <c r="I38" s="7"/>
      <c r="J38" s="7">
        <v>25</v>
      </c>
      <c r="K38" s="7">
        <v>4</v>
      </c>
      <c r="L38" s="7">
        <v>4</v>
      </c>
      <c r="M38" s="7">
        <v>5</v>
      </c>
      <c r="N38" s="7">
        <v>5</v>
      </c>
      <c r="O38" s="7">
        <v>0</v>
      </c>
      <c r="P38" s="7">
        <v>15</v>
      </c>
      <c r="Q38" s="7">
        <v>0</v>
      </c>
      <c r="R38" s="16">
        <f>IF(V38="Xuất sắc",5,IF(V38="Giỏi",4,IF(V38="Khá",3,IF(V38="TB",1,0))))</f>
        <v>0</v>
      </c>
      <c r="S38" s="17">
        <f>SUM(J38:R38)</f>
        <v>58</v>
      </c>
      <c r="T38" s="16" t="str">
        <f>IF(S38&gt;=90,"Xuất sắc",IF(S38&gt;=80,"Tốt",IF(S38&gt;=70,"Khá",IF(S38&gt;=50,"TB","Yếu"))))</f>
        <v>TB</v>
      </c>
      <c r="U38" s="18" t="s">
        <v>213</v>
      </c>
      <c r="V38" s="19" t="s">
        <v>189</v>
      </c>
      <c r="W38" s="147"/>
    </row>
    <row r="39" spans="1:23" s="63" customFormat="1" ht="26.25" customHeight="1">
      <c r="A39" s="7">
        <v>32</v>
      </c>
      <c r="B39" s="13">
        <v>2310070032</v>
      </c>
      <c r="C39" s="9" t="s">
        <v>241</v>
      </c>
      <c r="D39" s="10" t="s">
        <v>31</v>
      </c>
      <c r="E39" s="138"/>
      <c r="F39" s="12"/>
      <c r="G39" s="7"/>
      <c r="H39" s="7"/>
      <c r="I39" s="7"/>
      <c r="J39" s="7">
        <v>25</v>
      </c>
      <c r="K39" s="7">
        <v>4</v>
      </c>
      <c r="L39" s="7">
        <v>0</v>
      </c>
      <c r="M39" s="7">
        <v>6</v>
      </c>
      <c r="N39" s="7">
        <v>5</v>
      </c>
      <c r="O39" s="7">
        <v>0</v>
      </c>
      <c r="P39" s="7">
        <v>10</v>
      </c>
      <c r="Q39" s="7">
        <v>0</v>
      </c>
      <c r="R39" s="16">
        <f>IF(V39="Xuất sắc",5,IF(V39="Giỏi",4,IF(V39="Khá",3,IF(V39="TB",1,0))))</f>
        <v>1</v>
      </c>
      <c r="S39" s="17">
        <f>SUM(J39:R39)</f>
        <v>51</v>
      </c>
      <c r="T39" s="16" t="str">
        <f>IF(S39&gt;=90,"Xuất sắc",IF(S39&gt;=80,"Tốt",IF(S39&gt;=70,"Khá",IF(S39&gt;=50,"TB","Yếu"))))</f>
        <v>TB</v>
      </c>
      <c r="U39" s="18" t="s">
        <v>242</v>
      </c>
      <c r="V39" s="19" t="s">
        <v>182</v>
      </c>
      <c r="W39" s="20"/>
    </row>
    <row r="40" spans="1:23" s="63" customFormat="1" ht="26.25" customHeight="1">
      <c r="A40" s="7">
        <v>33</v>
      </c>
      <c r="B40" s="13">
        <v>2310070033</v>
      </c>
      <c r="C40" s="9" t="s">
        <v>243</v>
      </c>
      <c r="D40" s="10" t="s">
        <v>244</v>
      </c>
      <c r="E40" s="138"/>
      <c r="F40" s="12"/>
      <c r="G40" s="7"/>
      <c r="H40" s="7"/>
      <c r="I40" s="7"/>
      <c r="J40" s="134">
        <v>25</v>
      </c>
      <c r="K40" s="134">
        <v>7</v>
      </c>
      <c r="L40" s="134">
        <v>8</v>
      </c>
      <c r="M40" s="134">
        <v>7</v>
      </c>
      <c r="N40" s="134">
        <v>5</v>
      </c>
      <c r="O40" s="134">
        <v>0</v>
      </c>
      <c r="P40" s="134">
        <v>10</v>
      </c>
      <c r="Q40" s="134">
        <v>0</v>
      </c>
      <c r="R40" s="16">
        <f>IF(V40="Xuất sắc",5,IF(V40="Giỏi",4,IF(V40="Khá",3,IF(V40="TB",1,0))))</f>
        <v>1</v>
      </c>
      <c r="S40" s="17">
        <f>SUM(J40:R40)</f>
        <v>63</v>
      </c>
      <c r="T40" s="16" t="str">
        <f>IF(S40&gt;=90,"Xuất sắc",IF(S40&gt;=80,"Tốt",IF(S40&gt;=70,"Khá",IF(S40&gt;=50,"TB","Yếu"))))</f>
        <v>TB</v>
      </c>
      <c r="U40" s="18" t="s">
        <v>200</v>
      </c>
      <c r="V40" s="19" t="s">
        <v>182</v>
      </c>
      <c r="W40" s="20"/>
    </row>
    <row r="41" spans="1:23" s="63" customFormat="1" ht="26.25" customHeight="1">
      <c r="A41" s="7">
        <v>34</v>
      </c>
      <c r="B41" s="13">
        <v>2310070034</v>
      </c>
      <c r="C41" s="9" t="s">
        <v>245</v>
      </c>
      <c r="D41" s="10" t="s">
        <v>244</v>
      </c>
      <c r="E41" s="138"/>
      <c r="F41" s="12"/>
      <c r="G41" s="7"/>
      <c r="H41" s="7"/>
      <c r="I41" s="7"/>
      <c r="J41" s="7">
        <v>25</v>
      </c>
      <c r="K41" s="7">
        <v>3</v>
      </c>
      <c r="L41" s="7">
        <v>8</v>
      </c>
      <c r="M41" s="7">
        <v>5</v>
      </c>
      <c r="N41" s="7">
        <v>5</v>
      </c>
      <c r="O41" s="7">
        <v>10</v>
      </c>
      <c r="P41" s="134">
        <v>10</v>
      </c>
      <c r="Q41" s="7">
        <v>0</v>
      </c>
      <c r="R41" s="16">
        <f>IF(V41="Xuất sắc",5,IF(V41="Giỏi",4,IF(V41="Khá",3,IF(V41="TB",1,0))))</f>
        <v>3</v>
      </c>
      <c r="S41" s="17">
        <f>SUM(J41:R41)</f>
        <v>69</v>
      </c>
      <c r="T41" s="16" t="str">
        <f>IF(S41&gt;=90,"Xuất sắc",IF(S41&gt;=80,"Tốt",IF(S41&gt;=70,"Khá",IF(S41&gt;=50,"TB","Yếu"))))</f>
        <v>TB</v>
      </c>
      <c r="U41" s="18" t="s">
        <v>195</v>
      </c>
      <c r="V41" s="19" t="s">
        <v>186</v>
      </c>
      <c r="W41" s="147"/>
    </row>
    <row r="42" spans="1:23" s="63" customFormat="1" ht="26.25" customHeight="1">
      <c r="A42" s="7">
        <v>35</v>
      </c>
      <c r="B42" s="13">
        <v>2310070035</v>
      </c>
      <c r="C42" s="136" t="s">
        <v>246</v>
      </c>
      <c r="D42" s="137" t="s">
        <v>247</v>
      </c>
      <c r="E42" s="138" t="s">
        <v>248</v>
      </c>
      <c r="F42" s="12"/>
      <c r="G42" s="7"/>
      <c r="H42" s="7"/>
      <c r="I42" s="7"/>
      <c r="J42" s="7">
        <v>25</v>
      </c>
      <c r="K42" s="7">
        <v>7</v>
      </c>
      <c r="L42" s="7">
        <v>4</v>
      </c>
      <c r="M42" s="7">
        <v>3</v>
      </c>
      <c r="N42" s="7">
        <v>10</v>
      </c>
      <c r="O42" s="7">
        <v>0</v>
      </c>
      <c r="P42" s="7">
        <v>15</v>
      </c>
      <c r="Q42" s="7">
        <v>0</v>
      </c>
      <c r="R42" s="16">
        <f>IF(V42="Xuất sắc",5,IF(V42="Giỏi",4,IF(V42="Khá",3,IF(V42="TB",1,0))))</f>
        <v>3</v>
      </c>
      <c r="S42" s="17">
        <f>SUM(J42:R42)</f>
        <v>67</v>
      </c>
      <c r="T42" s="16" t="str">
        <f>IF(S42&gt;=90,"Xuất sắc",IF(S42&gt;=80,"Tốt",IF(S42&gt;=70,"Khá",IF(S42&gt;=50,"TB","Yếu"))))</f>
        <v>TB</v>
      </c>
      <c r="U42" s="18" t="s">
        <v>230</v>
      </c>
      <c r="V42" s="19" t="s">
        <v>186</v>
      </c>
      <c r="W42" s="147"/>
    </row>
    <row r="43" spans="1:23" s="63" customFormat="1" ht="26.25" customHeight="1">
      <c r="A43" s="7">
        <v>36</v>
      </c>
      <c r="B43" s="13">
        <v>2310070036</v>
      </c>
      <c r="C43" s="136" t="s">
        <v>249</v>
      </c>
      <c r="D43" s="137" t="s">
        <v>36</v>
      </c>
      <c r="E43" s="138"/>
      <c r="F43" s="12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6"/>
      <c r="S43" s="17"/>
      <c r="T43" s="16"/>
      <c r="U43" s="18" t="s">
        <v>208</v>
      </c>
      <c r="V43" s="19" t="s">
        <v>182</v>
      </c>
      <c r="W43" s="20"/>
    </row>
    <row r="44" spans="1:23" s="63" customFormat="1" ht="26.25" customHeight="1">
      <c r="A44" s="7">
        <v>37</v>
      </c>
      <c r="B44" s="13">
        <v>2310070037</v>
      </c>
      <c r="C44" s="9" t="s">
        <v>250</v>
      </c>
      <c r="D44" s="10" t="s">
        <v>251</v>
      </c>
      <c r="E44" s="138"/>
      <c r="F44" s="12"/>
      <c r="G44" s="7"/>
      <c r="H44" s="7"/>
      <c r="I44" s="7"/>
      <c r="J44" s="7">
        <v>25</v>
      </c>
      <c r="K44" s="7">
        <v>5</v>
      </c>
      <c r="L44" s="7">
        <v>0</v>
      </c>
      <c r="M44" s="7">
        <v>6</v>
      </c>
      <c r="N44" s="7">
        <v>5</v>
      </c>
      <c r="O44" s="7">
        <v>0</v>
      </c>
      <c r="P44" s="161">
        <v>12</v>
      </c>
      <c r="Q44" s="7">
        <v>0</v>
      </c>
      <c r="R44" s="16">
        <f>IF(V44="Xuất sắc",5,IF(V44="Giỏi",4,IF(V44="Khá",3,IF(V44="TB",1,0))))</f>
        <v>3</v>
      </c>
      <c r="S44" s="17">
        <f>SUM(J44:R44)</f>
        <v>56</v>
      </c>
      <c r="T44" s="16" t="str">
        <f>IF(S44&gt;=90,"Xuất sắc",IF(S44&gt;=80,"Tốt",IF(S44&gt;=70,"Khá",IF(S44&gt;=50,"TB","Yếu"))))</f>
        <v>TB</v>
      </c>
      <c r="U44" s="18" t="s">
        <v>252</v>
      </c>
      <c r="V44" s="19" t="s">
        <v>186</v>
      </c>
      <c r="W44" s="20"/>
    </row>
    <row r="45" spans="1:23" s="63" customFormat="1" ht="26.25" customHeight="1">
      <c r="A45" s="7">
        <v>38</v>
      </c>
      <c r="B45" s="13">
        <v>2310070038</v>
      </c>
      <c r="C45" s="9" t="s">
        <v>253</v>
      </c>
      <c r="D45" s="10" t="s">
        <v>120</v>
      </c>
      <c r="E45" s="138"/>
      <c r="F45" s="12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6"/>
      <c r="S45" s="17"/>
      <c r="T45" s="16"/>
      <c r="U45" s="18" t="s">
        <v>254</v>
      </c>
      <c r="V45" s="19" t="s">
        <v>189</v>
      </c>
      <c r="W45" s="20"/>
    </row>
    <row r="46" spans="1:23" s="63" customFormat="1" ht="26.25" customHeight="1">
      <c r="A46" s="7">
        <v>39</v>
      </c>
      <c r="B46" s="13">
        <v>2310070039</v>
      </c>
      <c r="C46" s="9" t="s">
        <v>255</v>
      </c>
      <c r="D46" s="10" t="s">
        <v>41</v>
      </c>
      <c r="E46" s="138"/>
      <c r="F46" s="12"/>
      <c r="G46" s="7"/>
      <c r="H46" s="7"/>
      <c r="I46" s="7"/>
      <c r="J46" s="134">
        <v>25</v>
      </c>
      <c r="K46" s="134">
        <v>7</v>
      </c>
      <c r="L46" s="134">
        <v>0</v>
      </c>
      <c r="M46" s="134">
        <v>7</v>
      </c>
      <c r="N46" s="134">
        <v>5</v>
      </c>
      <c r="O46" s="134">
        <v>0</v>
      </c>
      <c r="P46" s="134">
        <v>15</v>
      </c>
      <c r="Q46" s="134">
        <v>0</v>
      </c>
      <c r="R46" s="16">
        <f>IF(V46="Xuất sắc",5,IF(V46="Giỏi",4,IF(V46="Khá",3,IF(V46="TB",1,0))))</f>
        <v>3</v>
      </c>
      <c r="S46" s="17">
        <f>SUM(J46:R46)</f>
        <v>62</v>
      </c>
      <c r="T46" s="16" t="str">
        <f>IF(S46&gt;=90,"Xuất sắc",IF(S46&gt;=80,"Tốt",IF(S46&gt;=70,"Khá",IF(S46&gt;=50,"TB","Yếu"))))</f>
        <v>TB</v>
      </c>
      <c r="U46" s="18" t="s">
        <v>223</v>
      </c>
      <c r="V46" s="19" t="s">
        <v>186</v>
      </c>
      <c r="W46" s="20"/>
    </row>
    <row r="47" spans="1:23" s="63" customFormat="1" ht="26.25" customHeight="1">
      <c r="A47" s="7">
        <v>40</v>
      </c>
      <c r="B47" s="13">
        <v>2310070040</v>
      </c>
      <c r="C47" s="9" t="s">
        <v>256</v>
      </c>
      <c r="D47" s="10" t="s">
        <v>41</v>
      </c>
      <c r="E47" s="138"/>
      <c r="F47" s="12"/>
      <c r="G47" s="7"/>
      <c r="H47" s="7"/>
      <c r="I47" s="7"/>
      <c r="J47" s="7">
        <v>25</v>
      </c>
      <c r="K47" s="7">
        <v>7</v>
      </c>
      <c r="L47" s="7">
        <v>8</v>
      </c>
      <c r="M47" s="7">
        <v>9</v>
      </c>
      <c r="N47" s="7">
        <v>5</v>
      </c>
      <c r="O47" s="7">
        <v>10</v>
      </c>
      <c r="P47" s="7">
        <v>12</v>
      </c>
      <c r="Q47" s="7">
        <v>0</v>
      </c>
      <c r="R47" s="16">
        <f>IF(V47="Xuất sắc",5,IF(V47="Giỏi",4,IF(V47="Khá",3,IF(V47="TB",1,0))))</f>
        <v>3</v>
      </c>
      <c r="S47" s="17">
        <f>SUM(J47:R47)</f>
        <v>79</v>
      </c>
      <c r="T47" s="16" t="str">
        <f>IF(S47&gt;=90,"Xuất sắc",IF(S47&gt;=80,"Tốt",IF(S47&gt;=70,"Khá",IF(S47&gt;=50,"TB","Yếu"))))</f>
        <v>Khá</v>
      </c>
      <c r="U47" s="18" t="s">
        <v>257</v>
      </c>
      <c r="V47" s="19" t="s">
        <v>186</v>
      </c>
      <c r="W47" s="20"/>
    </row>
    <row r="48" spans="1:23" s="63" customFormat="1" ht="26.25" customHeight="1">
      <c r="A48" s="7">
        <v>41</v>
      </c>
      <c r="B48" s="13">
        <v>2310070041</v>
      </c>
      <c r="C48" s="9" t="s">
        <v>258</v>
      </c>
      <c r="D48" s="10" t="s">
        <v>41</v>
      </c>
      <c r="E48" s="138"/>
      <c r="F48" s="12"/>
      <c r="G48" s="7"/>
      <c r="H48" s="7"/>
      <c r="I48" s="7"/>
      <c r="J48" s="64">
        <v>23</v>
      </c>
      <c r="K48" s="64">
        <v>7</v>
      </c>
      <c r="L48" s="64">
        <v>4</v>
      </c>
      <c r="M48" s="64">
        <v>5</v>
      </c>
      <c r="N48" s="64">
        <v>5</v>
      </c>
      <c r="O48" s="64">
        <v>0</v>
      </c>
      <c r="P48" s="64">
        <v>15</v>
      </c>
      <c r="Q48" s="64">
        <v>0</v>
      </c>
      <c r="R48" s="16">
        <v>0</v>
      </c>
      <c r="S48" s="17">
        <f>SUM(J48:R48)</f>
        <v>59</v>
      </c>
      <c r="T48" s="16" t="str">
        <f>IF(S48&gt;=90,"Xuất sắc",IF(S48&gt;=80,"Tốt",IF(S48&gt;=70,"Khá",IF(S48&gt;=50,"TB","Yếu"))))</f>
        <v>TB</v>
      </c>
      <c r="U48" s="18" t="s">
        <v>259</v>
      </c>
      <c r="V48" s="19" t="s">
        <v>182</v>
      </c>
      <c r="W48" s="20"/>
    </row>
    <row r="49" spans="1:23" s="63" customFormat="1" ht="26.25" customHeight="1">
      <c r="A49" s="7">
        <v>42</v>
      </c>
      <c r="B49" s="13">
        <v>2310070042</v>
      </c>
      <c r="C49" s="9" t="s">
        <v>260</v>
      </c>
      <c r="D49" s="10" t="s">
        <v>41</v>
      </c>
      <c r="E49" s="138"/>
      <c r="F49" s="12"/>
      <c r="G49" s="7"/>
      <c r="H49" s="7"/>
      <c r="I49" s="7"/>
      <c r="J49" s="7">
        <v>25</v>
      </c>
      <c r="K49" s="7">
        <v>6</v>
      </c>
      <c r="L49" s="7">
        <v>0</v>
      </c>
      <c r="M49" s="7">
        <v>8</v>
      </c>
      <c r="N49" s="7">
        <v>5</v>
      </c>
      <c r="O49" s="7">
        <v>0</v>
      </c>
      <c r="P49" s="7">
        <v>13</v>
      </c>
      <c r="Q49" s="7">
        <v>0</v>
      </c>
      <c r="R49" s="16">
        <f>IF(V49="Xuất sắc",5,IF(V49="Giỏi",4,IF(V49="Khá",3,IF(V49="TB",1,0))))</f>
        <v>1</v>
      </c>
      <c r="S49" s="17">
        <f>SUM(J49:R49)</f>
        <v>58</v>
      </c>
      <c r="T49" s="16" t="str">
        <f>IF(S49&gt;=90,"Xuất sắc",IF(S49&gt;=80,"Tốt",IF(S49&gt;=70,"Khá",IF(S49&gt;=50,"TB","Yếu"))))</f>
        <v>TB</v>
      </c>
      <c r="U49" s="18" t="s">
        <v>208</v>
      </c>
      <c r="V49" s="19" t="s">
        <v>182</v>
      </c>
      <c r="W49" s="20"/>
    </row>
    <row r="50" spans="1:23" s="63" customFormat="1" ht="26.25" customHeight="1">
      <c r="A50" s="7">
        <v>43</v>
      </c>
      <c r="B50" s="13">
        <v>2310070043</v>
      </c>
      <c r="C50" s="136" t="s">
        <v>159</v>
      </c>
      <c r="D50" s="137" t="s">
        <v>261</v>
      </c>
      <c r="E50" s="138"/>
      <c r="F50" s="12"/>
      <c r="G50" s="7"/>
      <c r="H50" s="7"/>
      <c r="I50" s="7"/>
      <c r="J50" s="64">
        <v>23</v>
      </c>
      <c r="K50" s="64">
        <v>7</v>
      </c>
      <c r="L50" s="64">
        <v>0</v>
      </c>
      <c r="M50" s="64">
        <v>7</v>
      </c>
      <c r="N50" s="64">
        <v>5</v>
      </c>
      <c r="O50" s="64">
        <v>10</v>
      </c>
      <c r="P50" s="64">
        <v>15</v>
      </c>
      <c r="Q50" s="64">
        <v>0</v>
      </c>
      <c r="R50" s="16">
        <v>0</v>
      </c>
      <c r="S50" s="17">
        <f>SUM(J50:R50)</f>
        <v>67</v>
      </c>
      <c r="T50" s="16" t="str">
        <f>IF(S50&gt;=90,"Xuất sắc",IF(S50&gt;=80,"Tốt",IF(S50&gt;=70,"Khá",IF(S50&gt;=50,"TB","Yếu"))))</f>
        <v>TB</v>
      </c>
      <c r="U50" s="18" t="s">
        <v>242</v>
      </c>
      <c r="V50" s="19" t="s">
        <v>182</v>
      </c>
      <c r="W50" s="20"/>
    </row>
    <row r="51" spans="1:23" s="63" customFormat="1" ht="26.25" customHeight="1">
      <c r="A51" s="7">
        <v>44</v>
      </c>
      <c r="B51" s="13">
        <v>2310070044</v>
      </c>
      <c r="C51" s="9" t="s">
        <v>262</v>
      </c>
      <c r="D51" s="10" t="s">
        <v>263</v>
      </c>
      <c r="E51" s="138"/>
      <c r="F51" s="12"/>
      <c r="G51" s="7"/>
      <c r="H51" s="7"/>
      <c r="I51" s="7"/>
      <c r="J51" s="7">
        <v>25</v>
      </c>
      <c r="K51" s="7">
        <v>1</v>
      </c>
      <c r="L51" s="7">
        <v>0</v>
      </c>
      <c r="M51" s="7">
        <v>5</v>
      </c>
      <c r="N51" s="7">
        <v>5</v>
      </c>
      <c r="O51" s="7">
        <v>0</v>
      </c>
      <c r="P51" s="7">
        <v>11</v>
      </c>
      <c r="Q51" s="7">
        <v>0</v>
      </c>
      <c r="R51" s="16">
        <f>IF(V51="Xuất sắc",5,IF(V51="Giỏi",4,IF(V51="Khá",3,IF(V51="TB",1,0))))</f>
        <v>3</v>
      </c>
      <c r="S51" s="17">
        <f>SUM(J51:R51)</f>
        <v>50</v>
      </c>
      <c r="T51" s="16" t="str">
        <f>IF(S51&gt;=90,"Xuất sắc",IF(S51&gt;=80,"Tốt",IF(S51&gt;=70,"Khá",IF(S51&gt;=50,"TB","Yếu"))))</f>
        <v>TB</v>
      </c>
      <c r="U51" s="18" t="s">
        <v>264</v>
      </c>
      <c r="V51" s="19" t="s">
        <v>186</v>
      </c>
      <c r="W51" s="62"/>
    </row>
    <row r="52" spans="1:23" s="63" customFormat="1" ht="26.25" customHeight="1">
      <c r="A52" s="7">
        <v>45</v>
      </c>
      <c r="B52" s="13">
        <v>2310070045</v>
      </c>
      <c r="C52" s="9" t="s">
        <v>265</v>
      </c>
      <c r="D52" s="10" t="s">
        <v>263</v>
      </c>
      <c r="E52" s="138"/>
      <c r="F52" s="12"/>
      <c r="G52" s="7"/>
      <c r="H52" s="7"/>
      <c r="I52" s="7"/>
      <c r="J52" s="134">
        <v>25</v>
      </c>
      <c r="K52" s="134">
        <v>7</v>
      </c>
      <c r="L52" s="134">
        <v>4</v>
      </c>
      <c r="M52" s="134">
        <v>5</v>
      </c>
      <c r="N52" s="134">
        <v>5</v>
      </c>
      <c r="O52" s="134">
        <v>0</v>
      </c>
      <c r="P52" s="134">
        <v>15</v>
      </c>
      <c r="Q52" s="134">
        <v>0</v>
      </c>
      <c r="R52" s="16">
        <f>IF(V52="Xuất sắc",5,IF(V52="Giỏi",4,IF(V52="Khá",3,IF(V52="TB",1,0))))</f>
        <v>3</v>
      </c>
      <c r="S52" s="17">
        <f>SUM(J52:R52)</f>
        <v>64</v>
      </c>
      <c r="T52" s="16" t="str">
        <f>IF(S52&gt;=90,"Xuất sắc",IF(S52&gt;=80,"Tốt",IF(S52&gt;=70,"Khá",IF(S52&gt;=50,"TB","Yếu"))))</f>
        <v>TB</v>
      </c>
      <c r="U52" s="18" t="s">
        <v>252</v>
      </c>
      <c r="V52" s="19" t="s">
        <v>186</v>
      </c>
      <c r="W52" s="147"/>
    </row>
    <row r="53" spans="1:23" s="63" customFormat="1" ht="26.25" customHeight="1">
      <c r="A53" s="7">
        <v>46</v>
      </c>
      <c r="B53" s="13">
        <v>2310070046</v>
      </c>
      <c r="C53" s="136" t="s">
        <v>266</v>
      </c>
      <c r="D53" s="137" t="s">
        <v>124</v>
      </c>
      <c r="E53" s="138"/>
      <c r="F53" s="12"/>
      <c r="G53" s="7"/>
      <c r="H53" s="7"/>
      <c r="I53" s="7"/>
      <c r="J53" s="7">
        <v>25</v>
      </c>
      <c r="K53" s="7">
        <v>7</v>
      </c>
      <c r="L53" s="7">
        <v>4</v>
      </c>
      <c r="M53" s="7">
        <v>5</v>
      </c>
      <c r="N53" s="7">
        <v>5</v>
      </c>
      <c r="O53" s="7">
        <v>0</v>
      </c>
      <c r="P53" s="7">
        <v>10</v>
      </c>
      <c r="Q53" s="7">
        <v>0</v>
      </c>
      <c r="R53" s="16">
        <f>IF(V53="Xuất sắc",5,IF(V53="Giỏi",4,IF(V53="Khá",3,IF(V53="TB",1,0))))</f>
        <v>3</v>
      </c>
      <c r="S53" s="17">
        <f>SUM(J53:R53)</f>
        <v>59</v>
      </c>
      <c r="T53" s="16" t="str">
        <f>IF(S53&gt;=90,"Xuất sắc",IF(S53&gt;=80,"Tốt",IF(S53&gt;=70,"Khá",IF(S53&gt;=50,"TB","Yếu"))))</f>
        <v>TB</v>
      </c>
      <c r="U53" s="18" t="s">
        <v>267</v>
      </c>
      <c r="V53" s="19" t="s">
        <v>186</v>
      </c>
      <c r="W53" s="20"/>
    </row>
    <row r="54" spans="1:23" s="63" customFormat="1" ht="26.25" customHeight="1">
      <c r="A54" s="7">
        <v>47</v>
      </c>
      <c r="B54" s="13">
        <v>2310070047</v>
      </c>
      <c r="C54" s="9" t="s">
        <v>268</v>
      </c>
      <c r="D54" s="10" t="s">
        <v>33</v>
      </c>
      <c r="E54" s="138"/>
      <c r="F54" s="12"/>
      <c r="G54" s="7"/>
      <c r="H54" s="7"/>
      <c r="I54" s="7"/>
      <c r="J54" s="134"/>
      <c r="K54" s="134"/>
      <c r="L54" s="134"/>
      <c r="M54" s="134"/>
      <c r="N54" s="134"/>
      <c r="O54" s="134"/>
      <c r="P54" s="134"/>
      <c r="Q54" s="134"/>
      <c r="R54" s="16"/>
      <c r="S54" s="17"/>
      <c r="T54" s="16"/>
      <c r="U54" s="18" t="s">
        <v>208</v>
      </c>
      <c r="V54" s="19" t="s">
        <v>182</v>
      </c>
      <c r="W54" s="20"/>
    </row>
    <row r="55" spans="1:23" s="63" customFormat="1" ht="26.25" customHeight="1">
      <c r="A55" s="7">
        <v>48</v>
      </c>
      <c r="B55" s="13">
        <v>2310070048</v>
      </c>
      <c r="C55" s="9" t="s">
        <v>269</v>
      </c>
      <c r="D55" s="10" t="s">
        <v>127</v>
      </c>
      <c r="E55" s="138"/>
      <c r="F55" s="12"/>
      <c r="G55" s="7"/>
      <c r="H55" s="7"/>
      <c r="I55" s="7"/>
      <c r="J55" s="7">
        <v>25</v>
      </c>
      <c r="K55" s="7">
        <v>6</v>
      </c>
      <c r="L55" s="134">
        <v>0</v>
      </c>
      <c r="M55" s="7">
        <v>0</v>
      </c>
      <c r="N55" s="7">
        <v>5</v>
      </c>
      <c r="O55" s="7">
        <v>0</v>
      </c>
      <c r="P55" s="134">
        <v>11</v>
      </c>
      <c r="Q55" s="7">
        <v>0</v>
      </c>
      <c r="R55" s="16">
        <f>IF(V55="Xuất sắc",5,IF(V55="Giỏi",4,IF(V55="Khá",3,IF(V55="TB",1,0))))</f>
        <v>3</v>
      </c>
      <c r="S55" s="17">
        <f>SUM(J55:R55)</f>
        <v>50</v>
      </c>
      <c r="T55" s="16" t="str">
        <f>IF(S55&gt;=90,"Xuất sắc",IF(S55&gt;=80,"Tốt",IF(S55&gt;=70,"Khá",IF(S55&gt;=50,"TB","Yếu"))))</f>
        <v>TB</v>
      </c>
      <c r="U55" s="18" t="s">
        <v>220</v>
      </c>
      <c r="V55" s="19" t="s">
        <v>186</v>
      </c>
      <c r="W55" s="20"/>
    </row>
    <row r="56" spans="1:23" s="63" customFormat="1" ht="26.25" customHeight="1">
      <c r="A56" s="7">
        <v>49</v>
      </c>
      <c r="B56" s="13">
        <v>2310070049</v>
      </c>
      <c r="C56" s="9" t="s">
        <v>270</v>
      </c>
      <c r="D56" s="10" t="s">
        <v>271</v>
      </c>
      <c r="E56" s="138"/>
      <c r="F56" s="12"/>
      <c r="G56" s="7"/>
      <c r="H56" s="7"/>
      <c r="I56" s="7"/>
      <c r="J56" s="7">
        <v>25</v>
      </c>
      <c r="K56" s="7">
        <v>6</v>
      </c>
      <c r="L56" s="7">
        <v>0</v>
      </c>
      <c r="M56" s="7">
        <v>5</v>
      </c>
      <c r="N56" s="7">
        <v>5</v>
      </c>
      <c r="O56" s="7">
        <v>0</v>
      </c>
      <c r="P56" s="7">
        <v>15</v>
      </c>
      <c r="Q56" s="7">
        <v>0</v>
      </c>
      <c r="R56" s="16">
        <f>IF(V56="Xuất sắc",5,IF(V56="Giỏi",4,IF(V56="Khá",3,IF(V56="TB",1,0))))</f>
        <v>4</v>
      </c>
      <c r="S56" s="17">
        <f>SUM(J56:R56)</f>
        <v>60</v>
      </c>
      <c r="T56" s="16" t="str">
        <f>IF(S56&gt;=90,"Xuất sắc",IF(S56&gt;=80,"Tốt",IF(S56&gt;=70,"Khá",IF(S56&gt;=50,"TB","Yếu"))))</f>
        <v>TB</v>
      </c>
      <c r="U56" s="18" t="s">
        <v>272</v>
      </c>
      <c r="V56" s="19" t="s">
        <v>273</v>
      </c>
      <c r="W56" s="20"/>
    </row>
    <row r="57" spans="1:23" s="63" customFormat="1" ht="26.25" customHeight="1">
      <c r="A57" s="7">
        <v>50</v>
      </c>
      <c r="B57" s="13">
        <v>2310070050</v>
      </c>
      <c r="C57" s="9" t="s">
        <v>274</v>
      </c>
      <c r="D57" s="10" t="s">
        <v>271</v>
      </c>
      <c r="E57" s="138"/>
      <c r="F57" s="12"/>
      <c r="G57" s="7"/>
      <c r="H57" s="7"/>
      <c r="I57" s="7"/>
      <c r="J57" s="7">
        <v>25</v>
      </c>
      <c r="K57" s="161">
        <v>7</v>
      </c>
      <c r="L57" s="7">
        <v>4</v>
      </c>
      <c r="M57" s="161">
        <v>10</v>
      </c>
      <c r="N57" s="7">
        <v>5</v>
      </c>
      <c r="O57" s="7">
        <v>0</v>
      </c>
      <c r="P57" s="36">
        <v>15</v>
      </c>
      <c r="Q57" s="7">
        <v>0</v>
      </c>
      <c r="R57" s="16">
        <f>IF(V57="Xuất sắc",5,IF(V57="Giỏi",4,IF(V57="Khá",3,IF(V57="TB",1,0))))</f>
        <v>3</v>
      </c>
      <c r="S57" s="17">
        <f>SUM(J57:R57)</f>
        <v>69</v>
      </c>
      <c r="T57" s="16" t="str">
        <f>IF(S57&gt;=90,"Xuất sắc",IF(S57&gt;=80,"Tốt",IF(S57&gt;=70,"Khá",IF(S57&gt;=50,"TB","Yếu"))))</f>
        <v>TB</v>
      </c>
      <c r="U57" s="18" t="s">
        <v>264</v>
      </c>
      <c r="V57" s="19" t="s">
        <v>186</v>
      </c>
      <c r="W57" s="147"/>
    </row>
    <row r="58" spans="1:23" s="63" customFormat="1" ht="26.25" customHeight="1">
      <c r="A58" s="7">
        <v>51</v>
      </c>
      <c r="B58" s="13">
        <v>2310070051</v>
      </c>
      <c r="C58" s="9" t="s">
        <v>209</v>
      </c>
      <c r="D58" s="10" t="s">
        <v>275</v>
      </c>
      <c r="E58" s="138"/>
      <c r="F58" s="12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6"/>
      <c r="S58" s="17"/>
      <c r="T58" s="16"/>
      <c r="U58" s="18" t="s">
        <v>197</v>
      </c>
      <c r="V58" s="19" t="s">
        <v>182</v>
      </c>
      <c r="W58" s="20"/>
    </row>
    <row r="59" spans="1:23" s="63" customFormat="1" ht="26.25" customHeight="1">
      <c r="A59" s="7">
        <v>52</v>
      </c>
      <c r="B59" s="13">
        <v>2310070052</v>
      </c>
      <c r="C59" s="136" t="s">
        <v>276</v>
      </c>
      <c r="D59" s="137" t="s">
        <v>49</v>
      </c>
      <c r="E59" s="138"/>
      <c r="F59" s="12"/>
      <c r="G59" s="7"/>
      <c r="H59" s="7"/>
      <c r="I59" s="7"/>
      <c r="J59" s="7">
        <v>25</v>
      </c>
      <c r="K59" s="7">
        <v>7</v>
      </c>
      <c r="L59" s="7">
        <v>8</v>
      </c>
      <c r="M59" s="7">
        <v>10</v>
      </c>
      <c r="N59" s="7">
        <v>5</v>
      </c>
      <c r="O59" s="7">
        <v>10</v>
      </c>
      <c r="P59" s="7">
        <v>13</v>
      </c>
      <c r="Q59" s="7">
        <v>0</v>
      </c>
      <c r="R59" s="16">
        <f>IF(V59="Xuất sắc",5,IF(V59="Giỏi",4,IF(V59="Khá",3,IF(V59="TB",1,0))))</f>
        <v>3</v>
      </c>
      <c r="S59" s="17">
        <f>SUM(J59:R59)</f>
        <v>81</v>
      </c>
      <c r="T59" s="16" t="str">
        <f>IF(S59&gt;=90,"Xuất sắc",IF(S59&gt;=80,"Tốt",IF(S59&gt;=70,"Khá",IF(S59&gt;=50,"TB","Yếu"))))</f>
        <v>Tốt</v>
      </c>
      <c r="U59" s="18" t="s">
        <v>220</v>
      </c>
      <c r="V59" s="19" t="s">
        <v>186</v>
      </c>
      <c r="W59" s="147"/>
    </row>
    <row r="60" spans="1:23" s="63" customFormat="1" ht="26.25" customHeight="1">
      <c r="A60" s="7">
        <v>53</v>
      </c>
      <c r="B60" s="13">
        <v>2310070053</v>
      </c>
      <c r="C60" s="136" t="s">
        <v>277</v>
      </c>
      <c r="D60" s="137" t="s">
        <v>49</v>
      </c>
      <c r="E60" s="138"/>
      <c r="F60" s="12"/>
      <c r="G60" s="7"/>
      <c r="H60" s="7"/>
      <c r="I60" s="7"/>
      <c r="J60" s="7">
        <v>25</v>
      </c>
      <c r="K60" s="7">
        <v>7</v>
      </c>
      <c r="L60" s="7">
        <v>0</v>
      </c>
      <c r="M60" s="7">
        <v>10</v>
      </c>
      <c r="N60" s="7">
        <v>5</v>
      </c>
      <c r="O60" s="7">
        <v>0</v>
      </c>
      <c r="P60" s="7">
        <v>15</v>
      </c>
      <c r="Q60" s="161"/>
      <c r="R60" s="16">
        <f>IF(V60="Xuất sắc",5,IF(V60="Giỏi",4,IF(V60="Khá",3,IF(V60="TB",1,0))))</f>
        <v>3</v>
      </c>
      <c r="S60" s="17">
        <f>SUM(J60:R60)</f>
        <v>65</v>
      </c>
      <c r="T60" s="16" t="str">
        <f>IF(S60&gt;=90,"Xuất sắc",IF(S60&gt;=80,"Tốt",IF(S60&gt;=70,"Khá",IF(S60&gt;=50,"TB","Yếu"))))</f>
        <v>TB</v>
      </c>
      <c r="U60" s="18" t="s">
        <v>267</v>
      </c>
      <c r="V60" s="19" t="s">
        <v>186</v>
      </c>
      <c r="W60" s="62"/>
    </row>
    <row r="61" spans="1:23" s="63" customFormat="1" ht="26.25" customHeight="1">
      <c r="A61" s="7">
        <v>54</v>
      </c>
      <c r="B61" s="13">
        <v>2310070054</v>
      </c>
      <c r="C61" s="136" t="s">
        <v>278</v>
      </c>
      <c r="D61" s="137" t="s">
        <v>279</v>
      </c>
      <c r="E61" s="138"/>
      <c r="F61" s="12"/>
      <c r="G61" s="7"/>
      <c r="H61" s="7"/>
      <c r="I61" s="7"/>
      <c r="J61" s="7"/>
      <c r="K61" s="7"/>
      <c r="L61" s="134"/>
      <c r="M61" s="134"/>
      <c r="N61" s="134"/>
      <c r="O61" s="7"/>
      <c r="P61" s="7"/>
      <c r="Q61" s="7"/>
      <c r="R61" s="16"/>
      <c r="S61" s="17"/>
      <c r="T61" s="16"/>
      <c r="U61" s="18" t="s">
        <v>213</v>
      </c>
      <c r="V61" s="19" t="s">
        <v>189</v>
      </c>
      <c r="W61" s="20"/>
    </row>
    <row r="62" spans="1:23" s="63" customFormat="1" ht="26.25" customHeight="1">
      <c r="A62" s="7">
        <v>55</v>
      </c>
      <c r="B62" s="13">
        <v>2310070055</v>
      </c>
      <c r="C62" s="9" t="s">
        <v>85</v>
      </c>
      <c r="D62" s="10" t="s">
        <v>280</v>
      </c>
      <c r="E62" s="138" t="s">
        <v>199</v>
      </c>
      <c r="F62" s="12"/>
      <c r="G62" s="7"/>
      <c r="H62" s="7"/>
      <c r="I62" s="7"/>
      <c r="J62" s="7">
        <v>25</v>
      </c>
      <c r="K62" s="7">
        <v>7</v>
      </c>
      <c r="L62" s="134">
        <v>8</v>
      </c>
      <c r="M62" s="7">
        <v>10</v>
      </c>
      <c r="N62" s="7">
        <v>10</v>
      </c>
      <c r="O62" s="7">
        <v>10</v>
      </c>
      <c r="P62" s="7">
        <v>15</v>
      </c>
      <c r="Q62" s="7">
        <v>0</v>
      </c>
      <c r="R62" s="16">
        <f>IF(V62="Xuất sắc",5,IF(V62="Giỏi",4,IF(V62="Khá",3,IF(V62="TB",1,0))))</f>
        <v>3</v>
      </c>
      <c r="S62" s="17">
        <f>SUM(J62:R62)</f>
        <v>88</v>
      </c>
      <c r="T62" s="16" t="str">
        <f>IF(S62&gt;=90,"Xuất sắc",IF(S62&gt;=80,"Tốt",IF(S62&gt;=70,"Khá",IF(S62&gt;=50,"TB","Yếu"))))</f>
        <v>Tốt</v>
      </c>
      <c r="U62" s="18" t="s">
        <v>220</v>
      </c>
      <c r="V62" s="19" t="s">
        <v>186</v>
      </c>
      <c r="W62" s="62"/>
    </row>
    <row r="63" spans="1:23" s="63" customFormat="1" ht="26.25" customHeight="1">
      <c r="A63" s="7">
        <v>56</v>
      </c>
      <c r="B63" s="13">
        <v>2310070056</v>
      </c>
      <c r="C63" s="9" t="s">
        <v>281</v>
      </c>
      <c r="D63" s="10" t="s">
        <v>82</v>
      </c>
      <c r="E63" s="138"/>
      <c r="F63" s="12"/>
      <c r="G63" s="7"/>
      <c r="H63" s="7"/>
      <c r="I63" s="7"/>
      <c r="J63" s="134"/>
      <c r="K63" s="134"/>
      <c r="L63" s="134"/>
      <c r="M63" s="134"/>
      <c r="N63" s="134"/>
      <c r="O63" s="134"/>
      <c r="P63" s="134"/>
      <c r="Q63" s="134"/>
      <c r="R63" s="16"/>
      <c r="S63" s="17"/>
      <c r="T63" s="16"/>
      <c r="U63" s="18" t="s">
        <v>220</v>
      </c>
      <c r="V63" s="19" t="s">
        <v>186</v>
      </c>
      <c r="W63" s="20"/>
    </row>
    <row r="64" spans="1:23" s="63" customFormat="1" ht="26.25" customHeight="1">
      <c r="A64" s="7">
        <v>57</v>
      </c>
      <c r="B64" s="13">
        <v>2310070057</v>
      </c>
      <c r="C64" s="9" t="s">
        <v>282</v>
      </c>
      <c r="D64" s="10" t="s">
        <v>283</v>
      </c>
      <c r="E64" s="138"/>
      <c r="F64" s="12"/>
      <c r="G64" s="7"/>
      <c r="H64" s="7"/>
      <c r="I64" s="7"/>
      <c r="J64" s="7">
        <v>25</v>
      </c>
      <c r="K64" s="7">
        <v>4</v>
      </c>
      <c r="L64" s="7">
        <v>8</v>
      </c>
      <c r="M64" s="7">
        <v>10</v>
      </c>
      <c r="N64" s="7">
        <v>5</v>
      </c>
      <c r="O64" s="7">
        <v>0</v>
      </c>
      <c r="P64" s="7">
        <v>15</v>
      </c>
      <c r="Q64" s="7">
        <v>0</v>
      </c>
      <c r="R64" s="16">
        <f>IF(V64="Xuất sắc",5,IF(V64="Giỏi",4,IF(V64="Khá",3,IF(V64="TB",1,0))))</f>
        <v>3</v>
      </c>
      <c r="S64" s="17">
        <f>SUM(J64:R64)</f>
        <v>70</v>
      </c>
      <c r="T64" s="16" t="str">
        <f>IF(S64&gt;=90,"Xuất sắc",IF(S64&gt;=80,"Tốt",IF(S64&gt;=70,"Khá",IF(S64&gt;=50,"TB","Yếu"))))</f>
        <v>Khá</v>
      </c>
      <c r="U64" s="18" t="s">
        <v>217</v>
      </c>
      <c r="V64" s="19" t="s">
        <v>186</v>
      </c>
      <c r="W64" s="62"/>
    </row>
    <row r="65" spans="1:23" s="63" customFormat="1" ht="26.25" customHeight="1">
      <c r="A65" s="7">
        <v>58</v>
      </c>
      <c r="B65" s="13">
        <v>2310070058</v>
      </c>
      <c r="C65" s="9" t="s">
        <v>284</v>
      </c>
      <c r="D65" s="10" t="s">
        <v>283</v>
      </c>
      <c r="E65" s="138"/>
      <c r="F65" s="12"/>
      <c r="G65" s="7"/>
      <c r="H65" s="7"/>
      <c r="I65" s="7"/>
      <c r="J65" s="64">
        <v>23</v>
      </c>
      <c r="K65" s="64">
        <v>4</v>
      </c>
      <c r="L65" s="64">
        <v>5</v>
      </c>
      <c r="M65" s="64">
        <v>0</v>
      </c>
      <c r="N65" s="64">
        <v>5</v>
      </c>
      <c r="O65" s="64">
        <v>0</v>
      </c>
      <c r="P65" s="64">
        <v>15</v>
      </c>
      <c r="Q65" s="64">
        <v>0</v>
      </c>
      <c r="R65" s="16">
        <v>0</v>
      </c>
      <c r="S65" s="17">
        <f>SUM(J65:R65)</f>
        <v>52</v>
      </c>
      <c r="T65" s="16" t="str">
        <f>IF(S65&gt;=90,"Xuất sắc",IF(S65&gt;=80,"Tốt",IF(S65&gt;=70,"Khá",IF(S65&gt;=50,"TB","Yếu"))))</f>
        <v>TB</v>
      </c>
      <c r="U65" s="18" t="s">
        <v>202</v>
      </c>
      <c r="V65" s="19" t="s">
        <v>182</v>
      </c>
      <c r="W65" s="20"/>
    </row>
    <row r="66" spans="1:23" s="63" customFormat="1" ht="26.25" customHeight="1">
      <c r="A66" s="7">
        <v>59</v>
      </c>
      <c r="B66" s="13">
        <v>2310070059</v>
      </c>
      <c r="C66" s="9" t="s">
        <v>285</v>
      </c>
      <c r="D66" s="10" t="s">
        <v>283</v>
      </c>
      <c r="E66" s="138"/>
      <c r="F66" s="12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6"/>
      <c r="S66" s="17"/>
      <c r="T66" s="16"/>
      <c r="U66" s="18" t="s">
        <v>197</v>
      </c>
      <c r="V66" s="19" t="s">
        <v>182</v>
      </c>
      <c r="W66" s="20"/>
    </row>
    <row r="67" spans="1:23" s="63" customFormat="1" ht="26.25" customHeight="1">
      <c r="A67" s="7">
        <v>60</v>
      </c>
      <c r="B67" s="140">
        <v>2310070060</v>
      </c>
      <c r="C67" s="9" t="s">
        <v>181</v>
      </c>
      <c r="D67" s="10" t="s">
        <v>66</v>
      </c>
      <c r="E67" s="138"/>
      <c r="F67" s="12"/>
      <c r="G67" s="7"/>
      <c r="H67" s="7"/>
      <c r="I67" s="7"/>
      <c r="J67" s="7">
        <v>25</v>
      </c>
      <c r="K67" s="7">
        <v>0</v>
      </c>
      <c r="L67" s="7">
        <v>0</v>
      </c>
      <c r="M67" s="7">
        <v>5</v>
      </c>
      <c r="N67" s="7">
        <v>5</v>
      </c>
      <c r="O67" s="7">
        <v>0</v>
      </c>
      <c r="P67" s="7">
        <v>12</v>
      </c>
      <c r="Q67" s="7">
        <v>0</v>
      </c>
      <c r="R67" s="16">
        <f>IF(V67="Xuất sắc",5,IF(V67="Giỏi",4,IF(V67="Khá",3,IF(V67="TB",1,0))))</f>
        <v>1</v>
      </c>
      <c r="S67" s="17">
        <f>SUM(J67:R67)</f>
        <v>48</v>
      </c>
      <c r="T67" s="16" t="str">
        <f>IF(S67&gt;=90,"Xuất sắc",IF(S67&gt;=80,"Tốt",IF(S67&gt;=70,"Khá",IF(S67&gt;=50,"TB","Yếu"))))</f>
        <v>Yếu</v>
      </c>
      <c r="U67" s="18" t="s">
        <v>208</v>
      </c>
      <c r="V67" s="19" t="s">
        <v>182</v>
      </c>
      <c r="W67" s="62"/>
    </row>
    <row r="68" spans="1:23" s="63" customFormat="1" ht="26.25" customHeight="1">
      <c r="A68" s="7">
        <v>61</v>
      </c>
      <c r="B68" s="13">
        <v>2310070061</v>
      </c>
      <c r="C68" s="9" t="s">
        <v>286</v>
      </c>
      <c r="D68" s="10" t="s">
        <v>66</v>
      </c>
      <c r="E68" s="138"/>
      <c r="F68" s="12"/>
      <c r="G68" s="7"/>
      <c r="H68" s="7"/>
      <c r="I68" s="7"/>
      <c r="J68" s="64">
        <v>23</v>
      </c>
      <c r="K68" s="64">
        <v>0</v>
      </c>
      <c r="L68" s="64">
        <v>5</v>
      </c>
      <c r="M68" s="64">
        <v>0</v>
      </c>
      <c r="N68" s="64">
        <v>5</v>
      </c>
      <c r="O68" s="64">
        <v>0</v>
      </c>
      <c r="P68" s="64">
        <v>15</v>
      </c>
      <c r="Q68" s="64">
        <v>0</v>
      </c>
      <c r="R68" s="16">
        <v>0</v>
      </c>
      <c r="S68" s="17">
        <f>SUM(J68:R68)</f>
        <v>48</v>
      </c>
      <c r="T68" s="16" t="str">
        <f>IF(S68&gt;=90,"Xuất sắc",IF(S68&gt;=80,"Tốt",IF(S68&gt;=70,"Khá",IF(S68&gt;=50,"TB","Yếu"))))</f>
        <v>Yếu</v>
      </c>
      <c r="U68" s="18" t="s">
        <v>287</v>
      </c>
      <c r="V68" s="19" t="s">
        <v>182</v>
      </c>
      <c r="W68" s="20"/>
    </row>
    <row r="69" spans="1:23" s="63" customFormat="1" ht="26.25" customHeight="1">
      <c r="A69" s="7">
        <v>62</v>
      </c>
      <c r="B69" s="13">
        <v>2310070062</v>
      </c>
      <c r="C69" s="9" t="s">
        <v>212</v>
      </c>
      <c r="D69" s="10" t="s">
        <v>288</v>
      </c>
      <c r="E69" s="138"/>
      <c r="F69" s="12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6"/>
      <c r="S69" s="17"/>
      <c r="T69" s="16"/>
      <c r="U69" s="18" t="s">
        <v>213</v>
      </c>
      <c r="V69" s="19" t="s">
        <v>189</v>
      </c>
      <c r="W69" s="20"/>
    </row>
    <row r="70" spans="1:23" s="63" customFormat="1" ht="26.25" customHeight="1">
      <c r="A70" s="7">
        <v>63</v>
      </c>
      <c r="B70" s="13">
        <v>2310070063</v>
      </c>
      <c r="C70" s="136" t="s">
        <v>289</v>
      </c>
      <c r="D70" s="137" t="s">
        <v>141</v>
      </c>
      <c r="E70" s="138"/>
      <c r="F70" s="12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6"/>
      <c r="S70" s="17"/>
      <c r="T70" s="16"/>
      <c r="U70" s="18" t="s">
        <v>207</v>
      </c>
      <c r="V70" s="19" t="s">
        <v>182</v>
      </c>
      <c r="W70" s="20"/>
    </row>
    <row r="71" spans="1:23" s="63" customFormat="1" ht="26.25" customHeight="1">
      <c r="A71" s="7">
        <v>64</v>
      </c>
      <c r="B71" s="13">
        <v>2310070064</v>
      </c>
      <c r="C71" s="136" t="s">
        <v>290</v>
      </c>
      <c r="D71" s="137" t="s">
        <v>141</v>
      </c>
      <c r="E71" s="138"/>
      <c r="F71" s="12"/>
      <c r="G71" s="7"/>
      <c r="H71" s="7"/>
      <c r="I71" s="7"/>
      <c r="J71" s="7">
        <v>25</v>
      </c>
      <c r="K71" s="134">
        <v>1</v>
      </c>
      <c r="L71" s="7">
        <v>8</v>
      </c>
      <c r="M71" s="7">
        <v>10</v>
      </c>
      <c r="N71" s="7">
        <v>5</v>
      </c>
      <c r="O71" s="7">
        <v>0</v>
      </c>
      <c r="P71" s="7">
        <v>15</v>
      </c>
      <c r="Q71" s="7">
        <v>0</v>
      </c>
      <c r="R71" s="16">
        <f>IF(V71="Xuất sắc",5,IF(V71="Giỏi",4,IF(V71="Khá",3,IF(V71="TB",1,0))))</f>
        <v>1</v>
      </c>
      <c r="S71" s="17">
        <f>SUM(J71:R71)</f>
        <v>65</v>
      </c>
      <c r="T71" s="16" t="str">
        <f>IF(S71&gt;=90,"Xuất sắc",IF(S71&gt;=80,"Tốt",IF(S71&gt;=70,"Khá",IF(S71&gt;=50,"TB","Yếu"))))</f>
        <v>TB</v>
      </c>
      <c r="U71" s="18" t="s">
        <v>259</v>
      </c>
      <c r="V71" s="19" t="s">
        <v>182</v>
      </c>
      <c r="W71" s="20"/>
    </row>
    <row r="72" spans="1:23" s="63" customFormat="1" ht="26.25" customHeight="1">
      <c r="A72" s="7">
        <v>65</v>
      </c>
      <c r="B72" s="13">
        <v>2310070065</v>
      </c>
      <c r="C72" s="9" t="s">
        <v>291</v>
      </c>
      <c r="D72" s="10" t="s">
        <v>51</v>
      </c>
      <c r="E72" s="138"/>
      <c r="F72" s="12"/>
      <c r="G72" s="7"/>
      <c r="H72" s="7"/>
      <c r="I72" s="7"/>
      <c r="J72" s="7">
        <v>25</v>
      </c>
      <c r="K72" s="7">
        <v>5</v>
      </c>
      <c r="L72" s="7">
        <v>8</v>
      </c>
      <c r="M72" s="7">
        <v>10</v>
      </c>
      <c r="N72" s="7">
        <v>5</v>
      </c>
      <c r="O72" s="7">
        <v>0</v>
      </c>
      <c r="P72" s="7">
        <v>15</v>
      </c>
      <c r="Q72" s="7">
        <v>0</v>
      </c>
      <c r="R72" s="16">
        <f>IF(V72="Xuất sắc",5,IF(V72="Giỏi",4,IF(V72="Khá",3,IF(V72="TB",1,0))))</f>
        <v>3</v>
      </c>
      <c r="S72" s="17">
        <f>SUM(J72:R72)</f>
        <v>71</v>
      </c>
      <c r="T72" s="16" t="str">
        <f>IF(S72&gt;=90,"Xuất sắc",IF(S72&gt;=80,"Tốt",IF(S72&gt;=70,"Khá",IF(S72&gt;=50,"TB","Yếu"))))</f>
        <v>Khá</v>
      </c>
      <c r="U72" s="18" t="s">
        <v>267</v>
      </c>
      <c r="V72" s="19" t="s">
        <v>186</v>
      </c>
      <c r="W72" s="147"/>
    </row>
    <row r="73" spans="1:23" s="63" customFormat="1" ht="26.25" customHeight="1">
      <c r="A73" s="7">
        <v>66</v>
      </c>
      <c r="B73" s="13">
        <v>2310070066</v>
      </c>
      <c r="C73" s="9" t="s">
        <v>292</v>
      </c>
      <c r="D73" s="10" t="s">
        <v>51</v>
      </c>
      <c r="E73" s="138"/>
      <c r="F73" s="12"/>
      <c r="G73" s="7"/>
      <c r="H73" s="7"/>
      <c r="I73" s="7"/>
      <c r="J73" s="7">
        <v>25</v>
      </c>
      <c r="K73" s="7">
        <v>7</v>
      </c>
      <c r="L73" s="7">
        <v>8</v>
      </c>
      <c r="M73" s="134">
        <v>10</v>
      </c>
      <c r="N73" s="7">
        <v>5</v>
      </c>
      <c r="O73" s="7">
        <v>0</v>
      </c>
      <c r="P73" s="7">
        <v>15</v>
      </c>
      <c r="Q73" s="134">
        <v>0</v>
      </c>
      <c r="R73" s="16">
        <f>IF(V73="Xuất sắc",5,IF(V73="Giỏi",4,IF(V73="Khá",3,IF(V73="TB",1,0))))</f>
        <v>1</v>
      </c>
      <c r="S73" s="17">
        <f>SUM(J73:R73)</f>
        <v>71</v>
      </c>
      <c r="T73" s="16" t="str">
        <f>IF(S73&gt;=90,"Xuất sắc",IF(S73&gt;=80,"Tốt",IF(S73&gt;=70,"Khá",IF(S73&gt;=50,"TB","Yếu"))))</f>
        <v>Khá</v>
      </c>
      <c r="U73" s="18" t="s">
        <v>208</v>
      </c>
      <c r="V73" s="19" t="s">
        <v>182</v>
      </c>
      <c r="W73" s="147"/>
    </row>
    <row r="74" spans="1:23" s="63" customFormat="1" ht="26.25" customHeight="1">
      <c r="A74" s="7">
        <v>67</v>
      </c>
      <c r="B74" s="13">
        <v>2310070067</v>
      </c>
      <c r="C74" s="136" t="s">
        <v>293</v>
      </c>
      <c r="D74" s="137" t="s">
        <v>294</v>
      </c>
      <c r="E74" s="138"/>
      <c r="F74" s="12"/>
      <c r="G74" s="7"/>
      <c r="H74" s="7"/>
      <c r="I74" s="7"/>
      <c r="J74" s="7">
        <v>25</v>
      </c>
      <c r="K74" s="7">
        <v>4</v>
      </c>
      <c r="L74" s="7">
        <v>4</v>
      </c>
      <c r="M74" s="134">
        <v>5</v>
      </c>
      <c r="N74" s="7">
        <v>5</v>
      </c>
      <c r="O74" s="7">
        <v>0</v>
      </c>
      <c r="P74" s="7">
        <v>12</v>
      </c>
      <c r="Q74" s="134">
        <v>0</v>
      </c>
      <c r="R74" s="16">
        <f>IF(V74="Xuất sắc",5,IF(V74="Giỏi",4,IF(V74="Khá",3,IF(V74="TB",1,0))))</f>
        <v>1</v>
      </c>
      <c r="S74" s="17">
        <f>SUM(J74:R74)</f>
        <v>56</v>
      </c>
      <c r="T74" s="16" t="str">
        <f>IF(S74&gt;=90,"Xuất sắc",IF(S74&gt;=80,"Tốt",IF(S74&gt;=70,"Khá",IF(S74&gt;=50,"TB","Yếu"))))</f>
        <v>TB</v>
      </c>
      <c r="U74" s="18" t="s">
        <v>197</v>
      </c>
      <c r="V74" s="19" t="s">
        <v>182</v>
      </c>
      <c r="W74" s="62"/>
    </row>
    <row r="75" spans="1:23" s="63" customFormat="1" ht="26.25" customHeight="1">
      <c r="A75" s="7">
        <v>68</v>
      </c>
      <c r="B75" s="13">
        <v>2310070068</v>
      </c>
      <c r="C75" s="136" t="s">
        <v>295</v>
      </c>
      <c r="D75" s="137" t="s">
        <v>294</v>
      </c>
      <c r="E75" s="138"/>
      <c r="F75" s="12"/>
      <c r="G75" s="7"/>
      <c r="H75" s="7"/>
      <c r="I75" s="7"/>
      <c r="J75" s="7">
        <v>25</v>
      </c>
      <c r="K75" s="7">
        <v>5</v>
      </c>
      <c r="L75" s="7">
        <v>6</v>
      </c>
      <c r="M75" s="7">
        <v>10</v>
      </c>
      <c r="N75" s="7">
        <v>5</v>
      </c>
      <c r="O75" s="7">
        <v>0</v>
      </c>
      <c r="P75" s="7">
        <v>10</v>
      </c>
      <c r="Q75" s="7">
        <v>0</v>
      </c>
      <c r="R75" s="16">
        <f>IF(V75="Xuất sắc",5,IF(V75="Giỏi",4,IF(V75="Khá",3,IF(V75="TB",1,0))))</f>
        <v>3</v>
      </c>
      <c r="S75" s="17">
        <f>SUM(J75:R75)</f>
        <v>64</v>
      </c>
      <c r="T75" s="16" t="str">
        <f>IF(S75&gt;=90,"Xuất sắc",IF(S75&gt;=80,"Tốt",IF(S75&gt;=70,"Khá",IF(S75&gt;=50,"TB","Yếu"))))</f>
        <v>TB</v>
      </c>
      <c r="U75" s="18" t="s">
        <v>267</v>
      </c>
      <c r="V75" s="19" t="s">
        <v>186</v>
      </c>
      <c r="W75" s="62"/>
    </row>
    <row r="76" spans="1:23" s="63" customFormat="1" ht="26.25" customHeight="1">
      <c r="A76" s="7">
        <v>69</v>
      </c>
      <c r="B76" s="13">
        <v>2310070069</v>
      </c>
      <c r="C76" s="9" t="s">
        <v>296</v>
      </c>
      <c r="D76" s="10" t="s">
        <v>176</v>
      </c>
      <c r="E76" s="138"/>
      <c r="F76" s="12"/>
      <c r="G76" s="7"/>
      <c r="H76" s="7"/>
      <c r="I76" s="7"/>
      <c r="J76" s="134">
        <v>25</v>
      </c>
      <c r="K76" s="134">
        <v>1</v>
      </c>
      <c r="L76" s="134">
        <v>8</v>
      </c>
      <c r="M76" s="134">
        <v>5</v>
      </c>
      <c r="N76" s="134">
        <v>5</v>
      </c>
      <c r="O76" s="134">
        <v>10</v>
      </c>
      <c r="P76" s="134">
        <v>15</v>
      </c>
      <c r="Q76" s="134">
        <v>0</v>
      </c>
      <c r="R76" s="16">
        <f>IF(V76="Xuất sắc",5,IF(V76="Giỏi",4,IF(V76="Khá",3,IF(V76="TB",1,0))))</f>
        <v>1</v>
      </c>
      <c r="S76" s="17">
        <f>SUM(J76:R76)</f>
        <v>70</v>
      </c>
      <c r="T76" s="16" t="str">
        <f>IF(S76&gt;=90,"Xuất sắc",IF(S76&gt;=80,"Tốt",IF(S76&gt;=70,"Khá",IF(S76&gt;=50,"TB","Yếu"))))</f>
        <v>Khá</v>
      </c>
      <c r="U76" s="18" t="s">
        <v>205</v>
      </c>
      <c r="V76" s="19" t="s">
        <v>182</v>
      </c>
      <c r="W76" s="20"/>
    </row>
    <row r="77" spans="1:23" s="63" customFormat="1" ht="26.25" customHeight="1">
      <c r="A77" s="7">
        <v>70</v>
      </c>
      <c r="B77" s="13">
        <v>2310070070</v>
      </c>
      <c r="C77" s="9" t="s">
        <v>297</v>
      </c>
      <c r="D77" s="10" t="s">
        <v>144</v>
      </c>
      <c r="E77" s="138"/>
      <c r="F77" s="12"/>
      <c r="G77" s="7"/>
      <c r="H77" s="7"/>
      <c r="I77" s="7"/>
      <c r="J77" s="7">
        <v>25</v>
      </c>
      <c r="K77" s="7">
        <v>7</v>
      </c>
      <c r="L77" s="7">
        <v>6</v>
      </c>
      <c r="M77" s="7">
        <v>5</v>
      </c>
      <c r="N77" s="7">
        <v>5</v>
      </c>
      <c r="O77" s="7">
        <v>0</v>
      </c>
      <c r="P77" s="7">
        <v>15</v>
      </c>
      <c r="Q77" s="7">
        <v>0</v>
      </c>
      <c r="R77" s="16">
        <f>IF(V77="Xuất sắc",5,IF(V77="Giỏi",4,IF(V77="Khá",3,IF(V77="TB",1,0))))</f>
        <v>3</v>
      </c>
      <c r="S77" s="17">
        <f>SUM(J77:R77)</f>
        <v>66</v>
      </c>
      <c r="T77" s="16" t="str">
        <f>IF(S77&gt;=90,"Xuất sắc",IF(S77&gt;=80,"Tốt",IF(S77&gt;=70,"Khá",IF(S77&gt;=50,"TB","Yếu"))))</f>
        <v>TB</v>
      </c>
      <c r="U77" s="18" t="s">
        <v>223</v>
      </c>
      <c r="V77" s="19" t="s">
        <v>186</v>
      </c>
      <c r="W77" s="147"/>
    </row>
    <row r="78" spans="1:23" s="63" customFormat="1" ht="26.25" customHeight="1">
      <c r="A78" s="7">
        <v>71</v>
      </c>
      <c r="B78" s="13">
        <v>2310070071</v>
      </c>
      <c r="C78" s="9" t="s">
        <v>298</v>
      </c>
      <c r="D78" s="10" t="s">
        <v>299</v>
      </c>
      <c r="E78" s="138"/>
      <c r="F78" s="12"/>
      <c r="G78" s="7"/>
      <c r="H78" s="7"/>
      <c r="I78" s="7"/>
      <c r="J78" s="7">
        <v>25</v>
      </c>
      <c r="K78" s="7">
        <v>4</v>
      </c>
      <c r="L78" s="7">
        <v>8</v>
      </c>
      <c r="M78" s="7">
        <v>9</v>
      </c>
      <c r="N78" s="7">
        <v>5</v>
      </c>
      <c r="O78" s="7">
        <v>0</v>
      </c>
      <c r="P78" s="7">
        <v>13</v>
      </c>
      <c r="Q78" s="7">
        <v>0</v>
      </c>
      <c r="R78" s="16">
        <f>IF(V78="Xuất sắc",5,IF(V78="Giỏi",4,IF(V78="Khá",3,IF(V78="TB",1,0))))</f>
        <v>1</v>
      </c>
      <c r="S78" s="17">
        <f>SUM(J78:R78)</f>
        <v>65</v>
      </c>
      <c r="T78" s="16" t="str">
        <f>IF(S78&gt;=90,"Xuất sắc",IF(S78&gt;=80,"Tốt",IF(S78&gt;=70,"Khá",IF(S78&gt;=50,"TB","Yếu"))))</f>
        <v>TB</v>
      </c>
      <c r="U78" s="18" t="s">
        <v>202</v>
      </c>
      <c r="V78" s="19" t="s">
        <v>182</v>
      </c>
      <c r="W78" s="65"/>
    </row>
    <row r="79" spans="1:23" s="63" customFormat="1" ht="26.25" customHeight="1">
      <c r="A79" s="7">
        <v>72</v>
      </c>
      <c r="B79" s="13">
        <v>2310070072</v>
      </c>
      <c r="C79" s="9" t="s">
        <v>300</v>
      </c>
      <c r="D79" s="10" t="s">
        <v>40</v>
      </c>
      <c r="E79" s="138"/>
      <c r="F79" s="12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6"/>
      <c r="S79" s="17"/>
      <c r="T79" s="16"/>
      <c r="U79" s="18" t="s">
        <v>207</v>
      </c>
      <c r="V79" s="19" t="s">
        <v>182</v>
      </c>
      <c r="W79" s="20"/>
    </row>
    <row r="80" spans="1:23" s="63" customFormat="1" ht="26.25" customHeight="1">
      <c r="A80" s="7">
        <v>73</v>
      </c>
      <c r="B80" s="13">
        <v>2310070073</v>
      </c>
      <c r="C80" s="9" t="s">
        <v>301</v>
      </c>
      <c r="D80" s="10" t="s">
        <v>40</v>
      </c>
      <c r="E80" s="254" t="s">
        <v>913</v>
      </c>
      <c r="F80" s="12"/>
      <c r="G80" s="7"/>
      <c r="H80" s="7"/>
      <c r="I80" s="7"/>
      <c r="J80" s="64">
        <v>23</v>
      </c>
      <c r="K80" s="64">
        <v>7</v>
      </c>
      <c r="L80" s="64">
        <v>5</v>
      </c>
      <c r="M80" s="64">
        <v>0</v>
      </c>
      <c r="N80" s="64">
        <v>10</v>
      </c>
      <c r="O80" s="64">
        <v>0</v>
      </c>
      <c r="P80" s="64">
        <v>15</v>
      </c>
      <c r="Q80" s="64">
        <v>0</v>
      </c>
      <c r="R80" s="16">
        <v>0</v>
      </c>
      <c r="S80" s="17">
        <f>SUM(J80:R80)</f>
        <v>60</v>
      </c>
      <c r="T80" s="16" t="str">
        <f>IF(S80&gt;=90,"Xuất sắc",IF(S80&gt;=80,"Tốt",IF(S80&gt;=70,"Khá",IF(S80&gt;=50,"TB","Yếu"))))</f>
        <v>TB</v>
      </c>
      <c r="U80" s="18" t="s">
        <v>220</v>
      </c>
      <c r="V80" s="19" t="s">
        <v>186</v>
      </c>
      <c r="W80" s="20"/>
    </row>
    <row r="81" spans="1:23" s="63" customFormat="1" ht="26.25" customHeight="1">
      <c r="A81" s="7">
        <v>74</v>
      </c>
      <c r="B81" s="13">
        <v>2310070074</v>
      </c>
      <c r="C81" s="136" t="s">
        <v>137</v>
      </c>
      <c r="D81" s="137" t="s">
        <v>40</v>
      </c>
      <c r="E81" s="138" t="s">
        <v>199</v>
      </c>
      <c r="F81" s="12"/>
      <c r="G81" s="7"/>
      <c r="H81" s="7"/>
      <c r="I81" s="7"/>
      <c r="J81" s="7">
        <v>25</v>
      </c>
      <c r="K81" s="7">
        <v>7</v>
      </c>
      <c r="L81" s="161">
        <v>8</v>
      </c>
      <c r="M81" s="7">
        <v>5</v>
      </c>
      <c r="N81" s="7">
        <v>10</v>
      </c>
      <c r="O81" s="7">
        <v>0</v>
      </c>
      <c r="P81" s="161">
        <v>15</v>
      </c>
      <c r="Q81" s="7">
        <v>0</v>
      </c>
      <c r="R81" s="16">
        <f>IF(V81="Xuất sắc",5,IF(V81="Giỏi",4,IF(V81="Khá",3,IF(V81="TB",1,0))))</f>
        <v>1</v>
      </c>
      <c r="S81" s="17">
        <f>SUM(J81:R81)</f>
        <v>71</v>
      </c>
      <c r="T81" s="16" t="str">
        <f>IF(S81&gt;=90,"Xuất sắc",IF(S81&gt;=80,"Tốt",IF(S81&gt;=70,"Khá",IF(S81&gt;=50,"TB","Yếu"))))</f>
        <v>Khá</v>
      </c>
      <c r="U81" s="18" t="s">
        <v>207</v>
      </c>
      <c r="V81" s="19" t="s">
        <v>182</v>
      </c>
      <c r="W81" s="147"/>
    </row>
    <row r="82" spans="1:23" s="63" customFormat="1" ht="26.25" customHeight="1">
      <c r="A82" s="7">
        <v>75</v>
      </c>
      <c r="B82" s="13">
        <v>2310070075</v>
      </c>
      <c r="C82" s="9" t="s">
        <v>302</v>
      </c>
      <c r="D82" s="10" t="s">
        <v>40</v>
      </c>
      <c r="E82" s="138"/>
      <c r="F82" s="12"/>
      <c r="G82" s="7"/>
      <c r="H82" s="7"/>
      <c r="I82" s="7"/>
      <c r="J82" s="7">
        <v>25</v>
      </c>
      <c r="K82" s="7">
        <v>6</v>
      </c>
      <c r="L82" s="7">
        <v>4</v>
      </c>
      <c r="M82" s="7">
        <v>8</v>
      </c>
      <c r="N82" s="7">
        <v>5</v>
      </c>
      <c r="O82" s="7">
        <v>0</v>
      </c>
      <c r="P82" s="7">
        <v>10</v>
      </c>
      <c r="Q82" s="7">
        <v>0</v>
      </c>
      <c r="R82" s="16">
        <f>IF(V82="Xuất sắc",5,IF(V82="Giỏi",4,IF(V82="Khá",3,IF(V82="TB",1,0))))</f>
        <v>3</v>
      </c>
      <c r="S82" s="17">
        <f>SUM(J82:R82)</f>
        <v>61</v>
      </c>
      <c r="T82" s="16" t="str">
        <f>IF(S82&gt;=90,"Xuất sắc",IF(S82&gt;=80,"Tốt",IF(S82&gt;=70,"Khá",IF(S82&gt;=50,"TB","Yếu"))))</f>
        <v>TB</v>
      </c>
      <c r="U82" s="18" t="s">
        <v>220</v>
      </c>
      <c r="V82" s="19" t="s">
        <v>186</v>
      </c>
      <c r="W82" s="20"/>
    </row>
    <row r="83" spans="1:23" s="63" customFormat="1" ht="26.25" customHeight="1">
      <c r="A83" s="7">
        <v>76</v>
      </c>
      <c r="B83" s="13">
        <v>2310070076</v>
      </c>
      <c r="C83" s="9" t="s">
        <v>303</v>
      </c>
      <c r="D83" s="10" t="s">
        <v>304</v>
      </c>
      <c r="E83" s="138"/>
      <c r="F83" s="12"/>
      <c r="G83" s="7"/>
      <c r="H83" s="7"/>
      <c r="I83" s="7"/>
      <c r="J83" s="7">
        <v>25</v>
      </c>
      <c r="K83" s="7">
        <v>3</v>
      </c>
      <c r="L83" s="7">
        <v>4</v>
      </c>
      <c r="M83" s="134">
        <v>5</v>
      </c>
      <c r="N83" s="7">
        <v>5</v>
      </c>
      <c r="O83" s="7">
        <v>0</v>
      </c>
      <c r="P83" s="7">
        <v>13</v>
      </c>
      <c r="Q83" s="7">
        <v>0</v>
      </c>
      <c r="R83" s="16">
        <f>IF(V83="Xuất sắc",5,IF(V83="Giỏi",4,IF(V83="Khá",3,IF(V83="TB",1,0))))</f>
        <v>3</v>
      </c>
      <c r="S83" s="17">
        <f>SUM(J83:R83)</f>
        <v>58</v>
      </c>
      <c r="T83" s="16" t="str">
        <f>IF(S83&gt;=90,"Xuất sắc",IF(S83&gt;=80,"Tốt",IF(S83&gt;=70,"Khá",IF(S83&gt;=50,"TB","Yếu"))))</f>
        <v>TB</v>
      </c>
      <c r="U83" s="18" t="s">
        <v>267</v>
      </c>
      <c r="V83" s="19" t="s">
        <v>186</v>
      </c>
      <c r="W83" s="20"/>
    </row>
    <row r="84" spans="1:23" s="63" customFormat="1" ht="26.25" customHeight="1">
      <c r="A84" s="7">
        <v>77</v>
      </c>
      <c r="B84" s="13">
        <v>2310070077</v>
      </c>
      <c r="C84" s="136" t="s">
        <v>290</v>
      </c>
      <c r="D84" s="137" t="s">
        <v>52</v>
      </c>
      <c r="E84" s="138"/>
      <c r="F84" s="12"/>
      <c r="G84" s="7"/>
      <c r="H84" s="7"/>
      <c r="I84" s="7"/>
      <c r="J84" s="7">
        <v>25</v>
      </c>
      <c r="K84" s="7">
        <v>7</v>
      </c>
      <c r="L84" s="134">
        <v>4</v>
      </c>
      <c r="M84" s="7">
        <v>0</v>
      </c>
      <c r="N84" s="7">
        <v>5</v>
      </c>
      <c r="O84" s="7">
        <v>10</v>
      </c>
      <c r="P84" s="134">
        <v>10</v>
      </c>
      <c r="Q84" s="134">
        <v>0</v>
      </c>
      <c r="R84" s="16">
        <f>IF(V84="Xuất sắc",5,IF(V84="Giỏi",4,IF(V84="Khá",3,IF(V84="TB",1,0))))</f>
        <v>3</v>
      </c>
      <c r="S84" s="17">
        <f>SUM(J84:R84)</f>
        <v>64</v>
      </c>
      <c r="T84" s="16" t="str">
        <f>IF(S84&gt;=90,"Xuất sắc",IF(S84&gt;=80,"Tốt",IF(S84&gt;=70,"Khá",IF(S84&gt;=50,"TB","Yếu"))))</f>
        <v>TB</v>
      </c>
      <c r="U84" s="18" t="s">
        <v>230</v>
      </c>
      <c r="V84" s="19" t="s">
        <v>186</v>
      </c>
      <c r="W84" s="147"/>
    </row>
    <row r="85" spans="1:23" s="63" customFormat="1" ht="26.25" customHeight="1">
      <c r="A85" s="7">
        <v>78</v>
      </c>
      <c r="B85" s="13">
        <v>2310070078</v>
      </c>
      <c r="C85" s="9" t="s">
        <v>305</v>
      </c>
      <c r="D85" s="10" t="s">
        <v>306</v>
      </c>
      <c r="E85" s="138"/>
      <c r="F85" s="12"/>
      <c r="G85" s="7"/>
      <c r="H85" s="7"/>
      <c r="I85" s="7"/>
      <c r="J85" s="7">
        <v>25</v>
      </c>
      <c r="K85" s="7">
        <v>5</v>
      </c>
      <c r="L85" s="7">
        <v>4</v>
      </c>
      <c r="M85" s="161">
        <v>7</v>
      </c>
      <c r="N85" s="7">
        <v>5</v>
      </c>
      <c r="O85" s="7">
        <v>0</v>
      </c>
      <c r="P85" s="7">
        <v>15</v>
      </c>
      <c r="Q85" s="161">
        <v>0</v>
      </c>
      <c r="R85" s="16">
        <f>IF(V85="Xuất sắc",5,IF(V85="Giỏi",4,IF(V85="Khá",3,IF(V85="TB",1,0))))</f>
        <v>4</v>
      </c>
      <c r="S85" s="17">
        <f>SUM(J85:R85)</f>
        <v>65</v>
      </c>
      <c r="T85" s="16" t="str">
        <f>IF(S85&gt;=90,"Xuất sắc",IF(S85&gt;=80,"Tốt",IF(S85&gt;=70,"Khá",IF(S85&gt;=50,"TB","Yếu"))))</f>
        <v>TB</v>
      </c>
      <c r="U85" s="18" t="s">
        <v>307</v>
      </c>
      <c r="V85" s="19" t="s">
        <v>273</v>
      </c>
      <c r="W85" s="20"/>
    </row>
    <row r="86" spans="1:23" s="63" customFormat="1" ht="26.25" customHeight="1">
      <c r="A86" s="7">
        <v>79</v>
      </c>
      <c r="B86" s="13">
        <v>2310070079</v>
      </c>
      <c r="C86" s="9" t="s">
        <v>308</v>
      </c>
      <c r="D86" s="10" t="s">
        <v>306</v>
      </c>
      <c r="E86" s="138" t="s">
        <v>199</v>
      </c>
      <c r="F86" s="12"/>
      <c r="G86" s="7"/>
      <c r="H86" s="7"/>
      <c r="I86" s="7"/>
      <c r="J86" s="7">
        <v>25</v>
      </c>
      <c r="K86" s="7">
        <v>7</v>
      </c>
      <c r="L86" s="7">
        <v>8</v>
      </c>
      <c r="M86" s="7">
        <v>10</v>
      </c>
      <c r="N86" s="7">
        <v>10</v>
      </c>
      <c r="O86" s="7">
        <v>10</v>
      </c>
      <c r="P86" s="7">
        <v>13</v>
      </c>
      <c r="Q86" s="7">
        <v>0</v>
      </c>
      <c r="R86" s="16">
        <f>IF(V86="Xuất sắc",5,IF(V86="Giỏi",4,IF(V86="Khá",3,IF(V86="TB",1,0))))</f>
        <v>1</v>
      </c>
      <c r="S86" s="17">
        <f>SUM(J86:R86)</f>
        <v>84</v>
      </c>
      <c r="T86" s="16" t="str">
        <f>IF(S86&gt;=90,"Xuất sắc",IF(S86&gt;=80,"Tốt",IF(S86&gt;=70,"Khá",IF(S86&gt;=50,"TB","Yếu"))))</f>
        <v>Tốt</v>
      </c>
      <c r="U86" s="18" t="s">
        <v>200</v>
      </c>
      <c r="V86" s="19" t="s">
        <v>182</v>
      </c>
      <c r="W86" s="147"/>
    </row>
    <row r="87" spans="1:23" s="63" customFormat="1" ht="26.25" customHeight="1">
      <c r="A87" s="7">
        <v>80</v>
      </c>
      <c r="B87" s="13">
        <v>2310070080</v>
      </c>
      <c r="C87" s="9" t="s">
        <v>309</v>
      </c>
      <c r="D87" s="10" t="s">
        <v>79</v>
      </c>
      <c r="E87" s="138"/>
      <c r="F87" s="12"/>
      <c r="G87" s="7"/>
      <c r="H87" s="7"/>
      <c r="I87" s="7"/>
      <c r="J87" s="7">
        <v>25</v>
      </c>
      <c r="K87" s="7">
        <v>7</v>
      </c>
      <c r="L87" s="7">
        <v>0</v>
      </c>
      <c r="M87" s="7">
        <v>3</v>
      </c>
      <c r="N87" s="7">
        <v>5</v>
      </c>
      <c r="O87" s="7">
        <v>0</v>
      </c>
      <c r="P87" s="7">
        <v>12</v>
      </c>
      <c r="Q87" s="7">
        <v>0</v>
      </c>
      <c r="R87" s="16">
        <f>IF(V87="Xuất sắc",5,IF(V87="Giỏi",4,IF(V87="Khá",3,IF(V87="TB",1,0))))</f>
        <v>1</v>
      </c>
      <c r="S87" s="17">
        <f>SUM(J87:R87)</f>
        <v>53</v>
      </c>
      <c r="T87" s="16" t="str">
        <f>IF(S87&gt;=90,"Xuất sắc",IF(S87&gt;=80,"Tốt",IF(S87&gt;=70,"Khá",IF(S87&gt;=50,"TB","Yếu"))))</f>
        <v>TB</v>
      </c>
      <c r="U87" s="18" t="s">
        <v>207</v>
      </c>
      <c r="V87" s="19" t="s">
        <v>182</v>
      </c>
      <c r="W87" s="20"/>
    </row>
    <row r="88" spans="1:23" s="63" customFormat="1" ht="26.25" customHeight="1">
      <c r="A88" s="7">
        <v>81</v>
      </c>
      <c r="B88" s="13">
        <v>2310070081</v>
      </c>
      <c r="C88" s="136" t="s">
        <v>310</v>
      </c>
      <c r="D88" s="137" t="s">
        <v>53</v>
      </c>
      <c r="E88" s="138"/>
      <c r="F88" s="12"/>
      <c r="G88" s="7"/>
      <c r="H88" s="7"/>
      <c r="I88" s="7"/>
      <c r="J88" s="7">
        <v>25</v>
      </c>
      <c r="K88" s="7">
        <v>6</v>
      </c>
      <c r="L88" s="7">
        <v>0</v>
      </c>
      <c r="M88" s="7">
        <v>10</v>
      </c>
      <c r="N88" s="7">
        <v>5</v>
      </c>
      <c r="O88" s="7">
        <v>0</v>
      </c>
      <c r="P88" s="7">
        <v>15</v>
      </c>
      <c r="Q88" s="7">
        <v>0</v>
      </c>
      <c r="R88" s="16">
        <f>IF(V88="Xuất sắc",5,IF(V88="Giỏi",4,IF(V88="Khá",3,IF(V88="TB",1,0))))</f>
        <v>3</v>
      </c>
      <c r="S88" s="17">
        <f>SUM(J88:R88)</f>
        <v>64</v>
      </c>
      <c r="T88" s="16" t="str">
        <f>IF(S88&gt;=90,"Xuất sắc",IF(S88&gt;=80,"Tốt",IF(S88&gt;=70,"Khá",IF(S88&gt;=50,"TB","Yếu"))))</f>
        <v>TB</v>
      </c>
      <c r="U88" s="18" t="s">
        <v>252</v>
      </c>
      <c r="V88" s="19" t="s">
        <v>186</v>
      </c>
      <c r="W88" s="147"/>
    </row>
    <row r="89" spans="1:23" s="63" customFormat="1" ht="26.25" customHeight="1">
      <c r="A89" s="7">
        <v>82</v>
      </c>
      <c r="B89" s="13">
        <v>2310070082</v>
      </c>
      <c r="C89" s="9" t="s">
        <v>190</v>
      </c>
      <c r="D89" s="10" t="s">
        <v>53</v>
      </c>
      <c r="E89" s="138"/>
      <c r="F89" s="12"/>
      <c r="G89" s="7"/>
      <c r="H89" s="7"/>
      <c r="I89" s="7"/>
      <c r="J89" s="7">
        <v>25</v>
      </c>
      <c r="K89" s="7">
        <v>5</v>
      </c>
      <c r="L89" s="7">
        <v>0</v>
      </c>
      <c r="M89" s="7">
        <v>0</v>
      </c>
      <c r="N89" s="7">
        <v>5</v>
      </c>
      <c r="O89" s="7">
        <v>0</v>
      </c>
      <c r="P89" s="7">
        <v>13</v>
      </c>
      <c r="Q89" s="7">
        <v>0</v>
      </c>
      <c r="R89" s="16">
        <f>IF(V89="Xuất sắc",5,IF(V89="Giỏi",4,IF(V89="Khá",3,IF(V89="TB",1,0))))</f>
        <v>3</v>
      </c>
      <c r="S89" s="17">
        <f>SUM(J89:R89)</f>
        <v>51</v>
      </c>
      <c r="T89" s="16" t="str">
        <f>IF(S89&gt;=90,"Xuất sắc",IF(S89&gt;=80,"Tốt",IF(S89&gt;=70,"Khá",IF(S89&gt;=50,"TB","Yếu"))))</f>
        <v>TB</v>
      </c>
      <c r="U89" s="18" t="s">
        <v>252</v>
      </c>
      <c r="V89" s="19" t="s">
        <v>186</v>
      </c>
      <c r="W89" s="20"/>
    </row>
    <row r="90" spans="1:23" s="63" customFormat="1" ht="26.25" customHeight="1">
      <c r="A90" s="7">
        <v>83</v>
      </c>
      <c r="B90" s="13">
        <v>2310070083</v>
      </c>
      <c r="C90" s="9" t="s">
        <v>311</v>
      </c>
      <c r="D90" s="10" t="s">
        <v>37</v>
      </c>
      <c r="E90" s="138"/>
      <c r="F90" s="12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6"/>
      <c r="S90" s="17"/>
      <c r="T90" s="16"/>
      <c r="U90" s="18" t="s">
        <v>312</v>
      </c>
      <c r="V90" s="19" t="s">
        <v>189</v>
      </c>
      <c r="W90" s="20"/>
    </row>
    <row r="91" spans="1:23" s="63" customFormat="1" ht="26.25" customHeight="1">
      <c r="A91" s="7">
        <v>84</v>
      </c>
      <c r="B91" s="13">
        <v>2310070084</v>
      </c>
      <c r="C91" s="148" t="s">
        <v>313</v>
      </c>
      <c r="D91" s="149" t="s">
        <v>314</v>
      </c>
      <c r="E91" s="138"/>
      <c r="F91" s="12"/>
      <c r="G91" s="7"/>
      <c r="H91" s="7"/>
      <c r="I91" s="7"/>
      <c r="J91" s="7">
        <v>25</v>
      </c>
      <c r="K91" s="7">
        <v>7</v>
      </c>
      <c r="L91" s="7">
        <v>4</v>
      </c>
      <c r="M91" s="7">
        <v>5</v>
      </c>
      <c r="N91" s="7">
        <v>5</v>
      </c>
      <c r="O91" s="7">
        <v>0</v>
      </c>
      <c r="P91" s="7">
        <v>10</v>
      </c>
      <c r="Q91" s="7">
        <v>0</v>
      </c>
      <c r="R91" s="16">
        <f>IF(V91="Xuất sắc",5,IF(V91="Giỏi",4,IF(V91="Khá",3,IF(V91="TB",1,0))))</f>
        <v>3</v>
      </c>
      <c r="S91" s="17">
        <f>SUM(J91:R91)</f>
        <v>59</v>
      </c>
      <c r="T91" s="16" t="str">
        <f>IF(S91&gt;=90,"Xuất sắc",IF(S91&gt;=80,"Tốt",IF(S91&gt;=70,"Khá",IF(S91&gt;=50,"TB","Yếu"))))</f>
        <v>TB</v>
      </c>
      <c r="U91" s="18" t="s">
        <v>217</v>
      </c>
      <c r="V91" s="19" t="s">
        <v>186</v>
      </c>
      <c r="W91" s="20"/>
    </row>
    <row r="92" spans="1:23" s="63" customFormat="1" ht="26.25" customHeight="1">
      <c r="A92" s="7">
        <v>85</v>
      </c>
      <c r="B92" s="13">
        <v>2310070085</v>
      </c>
      <c r="C92" s="148" t="s">
        <v>315</v>
      </c>
      <c r="D92" s="149" t="s">
        <v>314</v>
      </c>
      <c r="E92" s="138"/>
      <c r="F92" s="12"/>
      <c r="G92" s="7"/>
      <c r="H92" s="7"/>
      <c r="I92" s="7"/>
      <c r="J92" s="7">
        <v>25</v>
      </c>
      <c r="K92" s="161">
        <v>6</v>
      </c>
      <c r="L92" s="7">
        <v>0</v>
      </c>
      <c r="M92" s="134">
        <v>5</v>
      </c>
      <c r="N92" s="7">
        <v>5</v>
      </c>
      <c r="O92" s="7">
        <v>0</v>
      </c>
      <c r="P92" s="7">
        <v>15</v>
      </c>
      <c r="Q92" s="7">
        <v>0</v>
      </c>
      <c r="R92" s="16">
        <f>IF(V92="Xuất sắc",5,IF(V92="Giỏi",4,IF(V92="Khá",3,IF(V92="TB",1,0))))</f>
        <v>3</v>
      </c>
      <c r="S92" s="17">
        <f>SUM(J92:R92)</f>
        <v>59</v>
      </c>
      <c r="T92" s="16" t="str">
        <f>IF(S92&gt;=90,"Xuất sắc",IF(S92&gt;=80,"Tốt",IF(S92&gt;=70,"Khá",IF(S92&gt;=50,"TB","Yếu"))))</f>
        <v>TB</v>
      </c>
      <c r="U92" s="18" t="s">
        <v>264</v>
      </c>
      <c r="V92" s="19" t="s">
        <v>186</v>
      </c>
      <c r="W92" s="20"/>
    </row>
    <row r="93" spans="1:23" s="63" customFormat="1" ht="26.25" customHeight="1">
      <c r="A93" s="7">
        <v>86</v>
      </c>
      <c r="B93" s="13">
        <v>2310070086</v>
      </c>
      <c r="C93" s="9" t="s">
        <v>316</v>
      </c>
      <c r="D93" s="10" t="s">
        <v>317</v>
      </c>
      <c r="E93" s="138"/>
      <c r="F93" s="12"/>
      <c r="G93" s="7"/>
      <c r="H93" s="7"/>
      <c r="I93" s="7"/>
      <c r="J93" s="7">
        <v>25</v>
      </c>
      <c r="K93" s="7">
        <v>6</v>
      </c>
      <c r="L93" s="7">
        <v>0</v>
      </c>
      <c r="M93" s="134">
        <v>8</v>
      </c>
      <c r="N93" s="7">
        <v>5</v>
      </c>
      <c r="O93" s="7">
        <v>0</v>
      </c>
      <c r="P93" s="7">
        <v>12</v>
      </c>
      <c r="Q93" s="7">
        <v>0</v>
      </c>
      <c r="R93" s="16">
        <f>IF(V93="Xuất sắc",5,IF(V93="Giỏi",4,IF(V93="Khá",3,IF(V93="TB",1,0))))</f>
        <v>3</v>
      </c>
      <c r="S93" s="17">
        <f>SUM(J93:R93)</f>
        <v>59</v>
      </c>
      <c r="T93" s="16" t="str">
        <f>IF(S93&gt;=90,"Xuất sắc",IF(S93&gt;=80,"Tốt",IF(S93&gt;=70,"Khá",IF(S93&gt;=50,"TB","Yếu"))))</f>
        <v>TB</v>
      </c>
      <c r="U93" s="18" t="s">
        <v>230</v>
      </c>
      <c r="V93" s="19" t="s">
        <v>186</v>
      </c>
      <c r="W93" s="20"/>
    </row>
    <row r="94" spans="1:23" s="63" customFormat="1" ht="26.25" customHeight="1">
      <c r="A94" s="7">
        <v>87</v>
      </c>
      <c r="B94" s="13">
        <v>2310070087</v>
      </c>
      <c r="C94" s="9" t="s">
        <v>318</v>
      </c>
      <c r="D94" s="10" t="s">
        <v>35</v>
      </c>
      <c r="E94" s="138"/>
      <c r="F94" s="12"/>
      <c r="G94" s="7"/>
      <c r="H94" s="7"/>
      <c r="I94" s="7"/>
      <c r="J94" s="7">
        <v>25</v>
      </c>
      <c r="K94" s="7">
        <v>5</v>
      </c>
      <c r="L94" s="7">
        <v>0</v>
      </c>
      <c r="M94" s="7">
        <v>4</v>
      </c>
      <c r="N94" s="7">
        <v>5</v>
      </c>
      <c r="O94" s="7">
        <v>0</v>
      </c>
      <c r="P94" s="7">
        <v>7</v>
      </c>
      <c r="Q94" s="7">
        <v>0</v>
      </c>
      <c r="R94" s="16">
        <f>IF(V94="Xuất sắc",5,IF(V94="Giỏi",4,IF(V94="Khá",3,IF(V94="TB",1,0))))</f>
        <v>3</v>
      </c>
      <c r="S94" s="17">
        <f>SUM(J94:R94)</f>
        <v>49</v>
      </c>
      <c r="T94" s="16" t="str">
        <f>IF(S94&gt;=90,"Xuất sắc",IF(S94&gt;=80,"Tốt",IF(S94&gt;=70,"Khá",IF(S94&gt;=50,"TB","Yếu"))))</f>
        <v>Yếu</v>
      </c>
      <c r="U94" s="18" t="s">
        <v>319</v>
      </c>
      <c r="V94" s="19" t="s">
        <v>186</v>
      </c>
      <c r="W94" s="20"/>
    </row>
    <row r="95" spans="1:23" s="63" customFormat="1" ht="26.25" customHeight="1">
      <c r="A95" s="7">
        <v>88</v>
      </c>
      <c r="B95" s="13">
        <v>2310070088</v>
      </c>
      <c r="C95" s="9" t="s">
        <v>320</v>
      </c>
      <c r="D95" s="10" t="s">
        <v>321</v>
      </c>
      <c r="E95" s="138"/>
      <c r="F95" s="12"/>
      <c r="G95" s="7"/>
      <c r="H95" s="7"/>
      <c r="I95" s="7"/>
      <c r="J95" s="7">
        <v>25</v>
      </c>
      <c r="K95" s="7">
        <v>7</v>
      </c>
      <c r="L95" s="7">
        <v>0</v>
      </c>
      <c r="M95" s="161">
        <v>4</v>
      </c>
      <c r="N95" s="7">
        <v>5</v>
      </c>
      <c r="O95" s="7">
        <v>0</v>
      </c>
      <c r="P95" s="7">
        <v>15</v>
      </c>
      <c r="Q95" s="161">
        <v>0</v>
      </c>
      <c r="R95" s="16">
        <f>IF(V95="Xuất sắc",5,IF(V95="Giỏi",4,IF(V95="Khá",3,IF(V95="TB",1,0))))</f>
        <v>3</v>
      </c>
      <c r="S95" s="17">
        <f>SUM(J95:R95)</f>
        <v>59</v>
      </c>
      <c r="T95" s="16" t="str">
        <f>IF(S95&gt;=90,"Xuất sắc",IF(S95&gt;=80,"Tốt",IF(S95&gt;=70,"Khá",IF(S95&gt;=50,"TB","Yếu"))))</f>
        <v>TB</v>
      </c>
      <c r="U95" s="18" t="s">
        <v>319</v>
      </c>
      <c r="V95" s="19" t="s">
        <v>186</v>
      </c>
      <c r="W95" s="20"/>
    </row>
    <row r="96" spans="1:23" s="63" customFormat="1" ht="26.25" customHeight="1">
      <c r="A96" s="7">
        <v>89</v>
      </c>
      <c r="B96" s="13">
        <v>2310070089</v>
      </c>
      <c r="C96" s="148" t="s">
        <v>322</v>
      </c>
      <c r="D96" s="149" t="s">
        <v>30</v>
      </c>
      <c r="E96" s="138"/>
      <c r="F96" s="12"/>
      <c r="G96" s="7"/>
      <c r="H96" s="7"/>
      <c r="I96" s="7"/>
      <c r="J96" s="7">
        <v>25</v>
      </c>
      <c r="K96" s="7">
        <v>5</v>
      </c>
      <c r="L96" s="7">
        <v>0</v>
      </c>
      <c r="M96" s="161">
        <v>5</v>
      </c>
      <c r="N96" s="7">
        <v>5</v>
      </c>
      <c r="O96" s="7">
        <v>0</v>
      </c>
      <c r="P96" s="7">
        <v>15</v>
      </c>
      <c r="Q96" s="161">
        <v>0</v>
      </c>
      <c r="R96" s="16">
        <f>IF(V96="Xuất sắc",5,IF(V96="Giỏi",4,IF(V96="Khá",3,IF(V96="TB",1,0))))</f>
        <v>4</v>
      </c>
      <c r="S96" s="17">
        <f>SUM(J96:R96)</f>
        <v>59</v>
      </c>
      <c r="T96" s="16" t="str">
        <f>IF(S96&gt;=90,"Xuất sắc",IF(S96&gt;=80,"Tốt",IF(S96&gt;=70,"Khá",IF(S96&gt;=50,"TB","Yếu"))))</f>
        <v>TB</v>
      </c>
      <c r="U96" s="18" t="s">
        <v>323</v>
      </c>
      <c r="V96" s="19" t="s">
        <v>273</v>
      </c>
      <c r="W96" s="62"/>
    </row>
    <row r="97" spans="1:23" s="63" customFormat="1" ht="26.25" customHeight="1">
      <c r="A97" s="7">
        <v>90</v>
      </c>
      <c r="B97" s="13">
        <v>2310070090</v>
      </c>
      <c r="C97" s="9" t="s">
        <v>324</v>
      </c>
      <c r="D97" s="10" t="s">
        <v>30</v>
      </c>
      <c r="E97" s="138"/>
      <c r="F97" s="12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6"/>
      <c r="S97" s="17"/>
      <c r="T97" s="16"/>
      <c r="U97" s="18" t="s">
        <v>325</v>
      </c>
      <c r="V97" s="19" t="s">
        <v>182</v>
      </c>
      <c r="W97" s="20"/>
    </row>
    <row r="98" spans="1:23" s="63" customFormat="1" ht="26.25" customHeight="1">
      <c r="A98" s="7">
        <v>91</v>
      </c>
      <c r="B98" s="13">
        <v>2310070091</v>
      </c>
      <c r="C98" s="9" t="s">
        <v>326</v>
      </c>
      <c r="D98" s="10" t="s">
        <v>327</v>
      </c>
      <c r="E98" s="138"/>
      <c r="F98" s="12"/>
      <c r="G98" s="7"/>
      <c r="H98" s="7"/>
      <c r="I98" s="7"/>
      <c r="J98" s="7">
        <v>25</v>
      </c>
      <c r="K98" s="7">
        <v>6</v>
      </c>
      <c r="L98" s="7">
        <v>0</v>
      </c>
      <c r="M98" s="7">
        <v>10</v>
      </c>
      <c r="N98" s="7">
        <v>5</v>
      </c>
      <c r="O98" s="7">
        <v>0</v>
      </c>
      <c r="P98" s="7">
        <v>15</v>
      </c>
      <c r="Q98" s="7">
        <v>0</v>
      </c>
      <c r="R98" s="16">
        <f>IF(V98="Xuất sắc",5,IF(V98="Giỏi",4,IF(V98="Khá",3,IF(V98="TB",1,0))))</f>
        <v>3</v>
      </c>
      <c r="S98" s="17">
        <f>SUM(J98:R98)</f>
        <v>64</v>
      </c>
      <c r="T98" s="16" t="str">
        <f>IF(S98&gt;=90,"Xuất sắc",IF(S98&gt;=80,"Tốt",IF(S98&gt;=70,"Khá",IF(S98&gt;=50,"TB","Yếu"))))</f>
        <v>TB</v>
      </c>
      <c r="U98" s="18" t="s">
        <v>319</v>
      </c>
      <c r="V98" s="19" t="s">
        <v>186</v>
      </c>
      <c r="W98" s="62"/>
    </row>
    <row r="99" spans="1:23" s="63" customFormat="1" ht="26.25" customHeight="1">
      <c r="A99" s="7">
        <v>92</v>
      </c>
      <c r="B99" s="13">
        <v>2310070092</v>
      </c>
      <c r="C99" s="9" t="s">
        <v>328</v>
      </c>
      <c r="D99" s="10" t="s">
        <v>327</v>
      </c>
      <c r="E99" s="138"/>
      <c r="F99" s="12"/>
      <c r="G99" s="7"/>
      <c r="H99" s="7"/>
      <c r="I99" s="7"/>
      <c r="J99" s="7">
        <v>25</v>
      </c>
      <c r="K99" s="7">
        <v>7</v>
      </c>
      <c r="L99" s="7">
        <v>4</v>
      </c>
      <c r="M99" s="7">
        <v>10</v>
      </c>
      <c r="N99" s="7">
        <v>5</v>
      </c>
      <c r="O99" s="7">
        <v>10</v>
      </c>
      <c r="P99" s="7">
        <v>15</v>
      </c>
      <c r="Q99" s="7">
        <v>0</v>
      </c>
      <c r="R99" s="16">
        <f>IF(V99="Xuất sắc",5,IF(V99="Giỏi",4,IF(V99="Khá",3,IF(V99="TB",1,0))))</f>
        <v>3</v>
      </c>
      <c r="S99" s="17">
        <f>SUM(J99:R99)</f>
        <v>79</v>
      </c>
      <c r="T99" s="16" t="str">
        <f>IF(S99&gt;=90,"Xuất sắc",IF(S99&gt;=80,"Tốt",IF(S99&gt;=70,"Khá",IF(S99&gt;=50,"TB","Yếu"))))</f>
        <v>Khá</v>
      </c>
      <c r="U99" s="18" t="s">
        <v>217</v>
      </c>
      <c r="V99" s="19" t="s">
        <v>186</v>
      </c>
      <c r="W99" s="62"/>
    </row>
    <row r="100" spans="1:23" s="63" customFormat="1" ht="26.25" customHeight="1">
      <c r="A100" s="7">
        <v>93</v>
      </c>
      <c r="B100" s="13">
        <v>2310070093</v>
      </c>
      <c r="C100" s="9" t="s">
        <v>329</v>
      </c>
      <c r="D100" s="10" t="s">
        <v>330</v>
      </c>
      <c r="E100" s="138"/>
      <c r="F100" s="12"/>
      <c r="G100" s="7"/>
      <c r="H100" s="7"/>
      <c r="I100" s="7"/>
      <c r="J100" s="64">
        <v>23</v>
      </c>
      <c r="K100" s="64">
        <v>7</v>
      </c>
      <c r="L100" s="64">
        <v>0</v>
      </c>
      <c r="M100" s="64">
        <v>0</v>
      </c>
      <c r="N100" s="64">
        <v>5</v>
      </c>
      <c r="O100" s="64">
        <v>0</v>
      </c>
      <c r="P100" s="64">
        <v>15</v>
      </c>
      <c r="Q100" s="64">
        <v>0</v>
      </c>
      <c r="R100" s="16">
        <v>0</v>
      </c>
      <c r="S100" s="17">
        <f>SUM(J100:R100)</f>
        <v>50</v>
      </c>
      <c r="T100" s="16" t="str">
        <f>IF(S100&gt;=90,"Xuất sắc",IF(S100&gt;=80,"Tốt",IF(S100&gt;=70,"Khá",IF(S100&gt;=50,"TB","Yếu"))))</f>
        <v>TB</v>
      </c>
      <c r="U100" s="18" t="s">
        <v>197</v>
      </c>
      <c r="V100" s="19" t="s">
        <v>182</v>
      </c>
      <c r="W100" s="20"/>
    </row>
    <row r="101" spans="1:23" s="63" customFormat="1" ht="26.25" customHeight="1">
      <c r="A101" s="7">
        <v>94</v>
      </c>
      <c r="B101" s="13">
        <v>2310070094</v>
      </c>
      <c r="C101" s="9" t="s">
        <v>331</v>
      </c>
      <c r="D101" s="10" t="s">
        <v>120</v>
      </c>
      <c r="E101" s="138"/>
      <c r="F101" s="12"/>
      <c r="G101" s="7"/>
      <c r="H101" s="7"/>
      <c r="I101" s="7"/>
      <c r="J101" s="7">
        <v>25</v>
      </c>
      <c r="K101" s="7">
        <v>0</v>
      </c>
      <c r="L101" s="7">
        <v>4</v>
      </c>
      <c r="M101" s="7">
        <v>0</v>
      </c>
      <c r="N101" s="7">
        <v>5</v>
      </c>
      <c r="O101" s="7">
        <v>0</v>
      </c>
      <c r="P101" s="161">
        <v>15</v>
      </c>
      <c r="Q101" s="7">
        <v>0</v>
      </c>
      <c r="R101" s="16">
        <f>IF(V101="Xuất sắc",5,IF(V101="Giỏi",4,IF(V101="Khá",3,IF(V101="TB",1,0))))</f>
        <v>1</v>
      </c>
      <c r="S101" s="17">
        <f>SUM(J101:R101)</f>
        <v>50</v>
      </c>
      <c r="T101" s="16" t="str">
        <f>IF(S101&gt;=90,"Xuất sắc",IF(S101&gt;=80,"Tốt",IF(S101&gt;=70,"Khá",IF(S101&gt;=50,"TB","Yếu"))))</f>
        <v>TB</v>
      </c>
      <c r="U101" s="18" t="s">
        <v>259</v>
      </c>
      <c r="V101" s="19" t="s">
        <v>182</v>
      </c>
      <c r="W101" s="62"/>
    </row>
    <row r="102" spans="1:23" s="63" customFormat="1" ht="26.25" customHeight="1">
      <c r="A102" s="7">
        <v>95</v>
      </c>
      <c r="B102" s="13">
        <v>2310070095</v>
      </c>
      <c r="C102" s="23" t="s">
        <v>332</v>
      </c>
      <c r="D102" s="24" t="s">
        <v>172</v>
      </c>
      <c r="E102" s="138"/>
      <c r="F102" s="12"/>
      <c r="G102" s="7"/>
      <c r="H102" s="7"/>
      <c r="I102" s="7"/>
      <c r="J102" s="7">
        <v>25</v>
      </c>
      <c r="K102" s="7">
        <v>0</v>
      </c>
      <c r="L102" s="7">
        <v>0</v>
      </c>
      <c r="M102" s="7">
        <v>5</v>
      </c>
      <c r="N102" s="7">
        <v>5</v>
      </c>
      <c r="O102" s="7">
        <v>0</v>
      </c>
      <c r="P102" s="7">
        <v>15</v>
      </c>
      <c r="Q102" s="134">
        <v>0</v>
      </c>
      <c r="R102" s="16">
        <f>IF(V102="Xuất sắc",5,IF(V102="Giỏi",4,IF(V102="Khá",3,IF(V102="TB",1,0))))</f>
        <v>4</v>
      </c>
      <c r="S102" s="17">
        <f>SUM(J102:R102)</f>
        <v>54</v>
      </c>
      <c r="T102" s="16" t="str">
        <f>IF(S102&gt;=90,"Xuất sắc",IF(S102&gt;=80,"Tốt",IF(S102&gt;=70,"Khá",IF(S102&gt;=50,"TB","Yếu"))))</f>
        <v>TB</v>
      </c>
      <c r="U102" s="18" t="s">
        <v>307</v>
      </c>
      <c r="V102" s="19" t="s">
        <v>273</v>
      </c>
      <c r="W102" s="20"/>
    </row>
    <row r="103" spans="1:23" s="63" customFormat="1" ht="26.25" customHeight="1">
      <c r="A103" s="7">
        <v>96</v>
      </c>
      <c r="B103" s="13">
        <v>2310070096</v>
      </c>
      <c r="C103" s="9" t="s">
        <v>333</v>
      </c>
      <c r="D103" s="10" t="s">
        <v>334</v>
      </c>
      <c r="E103" s="138"/>
      <c r="F103" s="12"/>
      <c r="G103" s="7"/>
      <c r="H103" s="7"/>
      <c r="I103" s="7"/>
      <c r="J103" s="7">
        <v>25</v>
      </c>
      <c r="K103" s="7">
        <v>0</v>
      </c>
      <c r="L103" s="7">
        <v>4</v>
      </c>
      <c r="M103" s="7">
        <v>7</v>
      </c>
      <c r="N103" s="7">
        <v>5</v>
      </c>
      <c r="O103" s="7">
        <v>0</v>
      </c>
      <c r="P103" s="7">
        <v>12</v>
      </c>
      <c r="Q103" s="7">
        <v>0</v>
      </c>
      <c r="R103" s="16">
        <f>IF(V103="Xuất sắc",5,IF(V103="Giỏi",4,IF(V103="Khá",3,IF(V103="TB",1,0))))</f>
        <v>1</v>
      </c>
      <c r="S103" s="17">
        <f>SUM(J103:R103)</f>
        <v>54</v>
      </c>
      <c r="T103" s="16" t="str">
        <f>IF(S103&gt;=90,"Xuất sắc",IF(S103&gt;=80,"Tốt",IF(S103&gt;=70,"Khá",IF(S103&gt;=50,"TB","Yếu"))))</f>
        <v>TB</v>
      </c>
      <c r="U103" s="18" t="s">
        <v>200</v>
      </c>
      <c r="V103" s="19" t="s">
        <v>182</v>
      </c>
      <c r="W103" s="147"/>
    </row>
    <row r="104" spans="1:23" s="63" customFormat="1" ht="26.25" customHeight="1">
      <c r="A104" s="7">
        <v>97</v>
      </c>
      <c r="B104" s="13">
        <v>2310070097</v>
      </c>
      <c r="C104" s="9" t="s">
        <v>335</v>
      </c>
      <c r="D104" s="10" t="s">
        <v>336</v>
      </c>
      <c r="E104" s="138"/>
      <c r="F104" s="12"/>
      <c r="G104" s="7"/>
      <c r="H104" s="7"/>
      <c r="I104" s="7"/>
      <c r="J104" s="7">
        <v>25</v>
      </c>
      <c r="K104" s="7">
        <v>4</v>
      </c>
      <c r="L104" s="7">
        <v>4</v>
      </c>
      <c r="M104" s="7">
        <v>10</v>
      </c>
      <c r="N104" s="7">
        <v>5</v>
      </c>
      <c r="O104" s="7">
        <v>0</v>
      </c>
      <c r="P104" s="7">
        <v>3</v>
      </c>
      <c r="Q104" s="7">
        <v>0</v>
      </c>
      <c r="R104" s="16">
        <f>IF(V104="Xuất sắc",5,IF(V104="Giỏi",4,IF(V104="Khá",3,IF(V104="TB",1,0))))</f>
        <v>1</v>
      </c>
      <c r="S104" s="17">
        <f>SUM(J104:R104)</f>
        <v>52</v>
      </c>
      <c r="T104" s="16" t="str">
        <f>IF(S104&gt;=90,"Xuất sắc",IF(S104&gt;=80,"Tốt",IF(S104&gt;=70,"Khá",IF(S104&gt;=50,"TB","Yếu"))))</f>
        <v>TB</v>
      </c>
      <c r="U104" s="18" t="s">
        <v>287</v>
      </c>
      <c r="V104" s="19" t="s">
        <v>182</v>
      </c>
      <c r="W104" s="62"/>
    </row>
    <row r="105" spans="1:23" s="63" customFormat="1" ht="26.25" customHeight="1">
      <c r="A105" s="7">
        <v>98</v>
      </c>
      <c r="B105" s="13">
        <v>2310070098</v>
      </c>
      <c r="C105" s="66" t="s">
        <v>337</v>
      </c>
      <c r="D105" s="67" t="s">
        <v>60</v>
      </c>
      <c r="E105" s="138"/>
      <c r="F105" s="12"/>
      <c r="G105" s="7"/>
      <c r="H105" s="7"/>
      <c r="I105" s="7"/>
      <c r="J105" s="7">
        <v>25</v>
      </c>
      <c r="K105" s="7">
        <v>5</v>
      </c>
      <c r="L105" s="7">
        <v>4</v>
      </c>
      <c r="M105" s="134">
        <v>7</v>
      </c>
      <c r="N105" s="7">
        <v>5</v>
      </c>
      <c r="O105" s="7">
        <v>0</v>
      </c>
      <c r="P105" s="7">
        <v>12</v>
      </c>
      <c r="Q105" s="134">
        <v>0</v>
      </c>
      <c r="R105" s="16">
        <f>IF(V105="Xuất sắc",5,IF(V105="Giỏi",4,IF(V105="Khá",3,IF(V105="TB",1,0))))</f>
        <v>3</v>
      </c>
      <c r="S105" s="17">
        <f>SUM(J105:R105)</f>
        <v>61</v>
      </c>
      <c r="T105" s="16" t="str">
        <f>IF(S105&gt;=90,"Xuất sắc",IF(S105&gt;=80,"Tốt",IF(S105&gt;=70,"Khá",IF(S105&gt;=50,"TB","Yếu"))))</f>
        <v>TB</v>
      </c>
      <c r="U105" s="18" t="s">
        <v>264</v>
      </c>
      <c r="V105" s="19" t="s">
        <v>186</v>
      </c>
      <c r="W105" s="20"/>
    </row>
    <row r="106" spans="1:23" s="63" customFormat="1" ht="26.25" customHeight="1">
      <c r="A106" s="7">
        <v>99</v>
      </c>
      <c r="B106" s="13">
        <v>2310070099</v>
      </c>
      <c r="C106" s="66" t="s">
        <v>338</v>
      </c>
      <c r="D106" s="67" t="s">
        <v>339</v>
      </c>
      <c r="E106" s="138"/>
      <c r="F106" s="12"/>
      <c r="G106" s="7"/>
      <c r="H106" s="7"/>
      <c r="I106" s="7"/>
      <c r="J106" s="7">
        <v>25</v>
      </c>
      <c r="K106" s="7">
        <v>0</v>
      </c>
      <c r="L106" s="134">
        <v>0</v>
      </c>
      <c r="M106" s="7">
        <v>5</v>
      </c>
      <c r="N106" s="7">
        <v>5</v>
      </c>
      <c r="O106" s="7">
        <v>0</v>
      </c>
      <c r="P106" s="7">
        <v>1</v>
      </c>
      <c r="Q106" s="7">
        <v>0</v>
      </c>
      <c r="R106" s="16">
        <f>IF(V106="Xuất sắc",5,IF(V106="Giỏi",4,IF(V106="Khá",3,IF(V106="TB",1,0))))</f>
        <v>3</v>
      </c>
      <c r="S106" s="17">
        <f>SUM(J106:R106)</f>
        <v>39</v>
      </c>
      <c r="T106" s="16" t="str">
        <f>IF(S106&gt;=90,"Xuất sắc",IF(S106&gt;=80,"Tốt",IF(S106&gt;=70,"Khá",IF(S106&gt;=50,"TB","Yếu"))))</f>
        <v>Yếu</v>
      </c>
      <c r="U106" s="18" t="s">
        <v>252</v>
      </c>
      <c r="V106" s="19" t="s">
        <v>186</v>
      </c>
      <c r="W106" s="20"/>
    </row>
    <row r="107" spans="1:23" s="63" customFormat="1" ht="26.25" customHeight="1">
      <c r="A107" s="7">
        <v>100</v>
      </c>
      <c r="B107" s="13">
        <v>2310070100</v>
      </c>
      <c r="C107" s="23" t="s">
        <v>340</v>
      </c>
      <c r="D107" s="24" t="s">
        <v>341</v>
      </c>
      <c r="E107" s="138"/>
      <c r="F107" s="12"/>
      <c r="G107" s="7"/>
      <c r="H107" s="7"/>
      <c r="I107" s="7"/>
      <c r="J107" s="7">
        <v>25</v>
      </c>
      <c r="K107" s="7">
        <v>0</v>
      </c>
      <c r="L107" s="7">
        <v>0</v>
      </c>
      <c r="M107" s="7">
        <v>10</v>
      </c>
      <c r="N107" s="7">
        <v>5</v>
      </c>
      <c r="O107" s="7">
        <v>0</v>
      </c>
      <c r="P107" s="7">
        <v>15</v>
      </c>
      <c r="Q107" s="7">
        <v>0</v>
      </c>
      <c r="R107" s="16">
        <f>IF(V107="Xuất sắc",5,IF(V107="Giỏi",4,IF(V107="Khá",3,IF(V107="TB",1,0))))</f>
        <v>4</v>
      </c>
      <c r="S107" s="17">
        <f>SUM(J107:R107)</f>
        <v>59</v>
      </c>
      <c r="T107" s="16" t="str">
        <f>IF(S107&gt;=90,"Xuất sắc",IF(S107&gt;=80,"Tốt",IF(S107&gt;=70,"Khá",IF(S107&gt;=50,"TB","Yếu"))))</f>
        <v>TB</v>
      </c>
      <c r="U107" s="18" t="s">
        <v>323</v>
      </c>
      <c r="V107" s="19" t="s">
        <v>273</v>
      </c>
      <c r="W107" s="62"/>
    </row>
    <row r="108" spans="1:23" s="63" customFormat="1" ht="26.25" customHeight="1">
      <c r="A108" s="7">
        <v>101</v>
      </c>
      <c r="B108" s="13">
        <v>2310070101</v>
      </c>
      <c r="C108" s="9" t="s">
        <v>342</v>
      </c>
      <c r="D108" s="10" t="s">
        <v>343</v>
      </c>
      <c r="E108" s="138"/>
      <c r="F108" s="12"/>
      <c r="G108" s="7"/>
      <c r="H108" s="7"/>
      <c r="I108" s="7"/>
      <c r="J108" s="7">
        <v>25</v>
      </c>
      <c r="K108" s="7">
        <v>7</v>
      </c>
      <c r="L108" s="7">
        <v>4</v>
      </c>
      <c r="M108" s="7">
        <v>9</v>
      </c>
      <c r="N108" s="7">
        <v>5</v>
      </c>
      <c r="O108" s="7">
        <v>0</v>
      </c>
      <c r="P108" s="7">
        <v>15</v>
      </c>
      <c r="Q108" s="36">
        <v>0</v>
      </c>
      <c r="R108" s="16">
        <f>IF(V108="Xuất sắc",5,IF(V108="Giỏi",4,IF(V108="Khá",3,IF(V108="TB",1,0))))</f>
        <v>1</v>
      </c>
      <c r="S108" s="17">
        <f>SUM(J108:R108)</f>
        <v>66</v>
      </c>
      <c r="T108" s="16" t="str">
        <f>IF(S108&gt;=90,"Xuất sắc",IF(S108&gt;=80,"Tốt",IF(S108&gt;=70,"Khá",IF(S108&gt;=50,"TB","Yếu"))))</f>
        <v>TB</v>
      </c>
      <c r="U108" s="18" t="s">
        <v>197</v>
      </c>
      <c r="V108" s="19" t="s">
        <v>182</v>
      </c>
      <c r="W108" s="62"/>
    </row>
    <row r="109" spans="1:23" s="63" customFormat="1" ht="26.25" customHeight="1">
      <c r="A109" s="7">
        <v>102</v>
      </c>
      <c r="B109" s="13">
        <v>2310070102</v>
      </c>
      <c r="C109" s="9" t="s">
        <v>77</v>
      </c>
      <c r="D109" s="10" t="s">
        <v>344</v>
      </c>
      <c r="E109" s="138"/>
      <c r="F109" s="12"/>
      <c r="G109" s="7"/>
      <c r="H109" s="7"/>
      <c r="I109" s="7"/>
      <c r="J109" s="64">
        <v>23</v>
      </c>
      <c r="K109" s="64">
        <v>7</v>
      </c>
      <c r="L109" s="64">
        <v>0</v>
      </c>
      <c r="M109" s="64">
        <v>5</v>
      </c>
      <c r="N109" s="64">
        <v>5</v>
      </c>
      <c r="O109" s="64">
        <v>0</v>
      </c>
      <c r="P109" s="64">
        <v>15</v>
      </c>
      <c r="Q109" s="64">
        <v>0</v>
      </c>
      <c r="R109" s="16">
        <v>0</v>
      </c>
      <c r="S109" s="17">
        <f>SUM(J109:R109)</f>
        <v>55</v>
      </c>
      <c r="T109" s="16" t="str">
        <f>IF(S109&gt;=90,"Xuất sắc",IF(S109&gt;=80,"Tốt",IF(S109&gt;=70,"Khá",IF(S109&gt;=50,"TB","Yếu"))))</f>
        <v>TB</v>
      </c>
      <c r="U109" s="18" t="s">
        <v>345</v>
      </c>
      <c r="V109" s="19" t="s">
        <v>189</v>
      </c>
      <c r="W109" s="20"/>
    </row>
    <row r="110" spans="1:23" s="63" customFormat="1" ht="26.25" customHeight="1">
      <c r="A110" s="7">
        <v>103</v>
      </c>
      <c r="B110" s="13">
        <v>2310070103</v>
      </c>
      <c r="C110" s="148" t="s">
        <v>346</v>
      </c>
      <c r="D110" s="149" t="s">
        <v>263</v>
      </c>
      <c r="E110" s="138"/>
      <c r="F110" s="12"/>
      <c r="G110" s="7"/>
      <c r="H110" s="7"/>
      <c r="I110" s="7"/>
      <c r="J110" s="7">
        <v>25</v>
      </c>
      <c r="K110" s="7">
        <v>4</v>
      </c>
      <c r="L110" s="7">
        <v>4</v>
      </c>
      <c r="M110" s="7">
        <v>5</v>
      </c>
      <c r="N110" s="7">
        <v>5</v>
      </c>
      <c r="O110" s="7">
        <v>0</v>
      </c>
      <c r="P110" s="7">
        <v>10</v>
      </c>
      <c r="Q110" s="7">
        <v>0</v>
      </c>
      <c r="R110" s="16">
        <f>IF(V110="Xuất sắc",5,IF(V110="Giỏi",4,IF(V110="Khá",3,IF(V110="TB",1,0))))</f>
        <v>3</v>
      </c>
      <c r="S110" s="17">
        <f>SUM(J110:R110)</f>
        <v>56</v>
      </c>
      <c r="T110" s="16" t="str">
        <f>IF(S110&gt;=90,"Xuất sắc",IF(S110&gt;=80,"Tốt",IF(S110&gt;=70,"Khá",IF(S110&gt;=50,"TB","Yếu"))))</f>
        <v>TB</v>
      </c>
      <c r="U110" s="18" t="s">
        <v>217</v>
      </c>
      <c r="V110" s="19" t="s">
        <v>186</v>
      </c>
      <c r="W110" s="62"/>
    </row>
    <row r="111" spans="1:23" s="63" customFormat="1" ht="26.25" customHeight="1">
      <c r="A111" s="7">
        <v>104</v>
      </c>
      <c r="B111" s="13">
        <v>2310070104</v>
      </c>
      <c r="C111" s="9" t="s">
        <v>347</v>
      </c>
      <c r="D111" s="10" t="s">
        <v>339</v>
      </c>
      <c r="E111" s="138"/>
      <c r="F111" s="12"/>
      <c r="G111" s="7"/>
      <c r="H111" s="7"/>
      <c r="I111" s="7"/>
      <c r="J111" s="134"/>
      <c r="K111" s="134"/>
      <c r="L111" s="134"/>
      <c r="M111" s="134"/>
      <c r="N111" s="134"/>
      <c r="O111" s="134"/>
      <c r="P111" s="134"/>
      <c r="Q111" s="134"/>
      <c r="R111" s="16"/>
      <c r="S111" s="17"/>
      <c r="T111" s="16"/>
      <c r="U111" s="18" t="s">
        <v>254</v>
      </c>
      <c r="V111" s="19" t="s">
        <v>189</v>
      </c>
      <c r="W111" s="20"/>
    </row>
    <row r="112" spans="1:23" s="63" customFormat="1" ht="26.25" customHeight="1">
      <c r="A112" s="7">
        <v>105</v>
      </c>
      <c r="B112" s="13">
        <v>2310070105</v>
      </c>
      <c r="C112" s="66" t="s">
        <v>348</v>
      </c>
      <c r="D112" s="67" t="s">
        <v>349</v>
      </c>
      <c r="E112" s="138"/>
      <c r="F112" s="12"/>
      <c r="G112" s="7"/>
      <c r="H112" s="7"/>
      <c r="I112" s="7"/>
      <c r="J112" s="134">
        <v>25</v>
      </c>
      <c r="K112" s="134">
        <v>5</v>
      </c>
      <c r="L112" s="134">
        <v>4</v>
      </c>
      <c r="M112" s="134">
        <v>6</v>
      </c>
      <c r="N112" s="134">
        <v>5</v>
      </c>
      <c r="O112" s="134">
        <v>0</v>
      </c>
      <c r="P112" s="134">
        <v>10</v>
      </c>
      <c r="Q112" s="7">
        <v>0</v>
      </c>
      <c r="R112" s="16">
        <f>IF(V112="Xuất sắc",5,IF(V112="Giỏi",4,IF(V112="Khá",3,IF(V112="TB",1,0))))</f>
        <v>1</v>
      </c>
      <c r="S112" s="17">
        <f>SUM(J112:R112)</f>
        <v>56</v>
      </c>
      <c r="T112" s="16" t="str">
        <f>IF(S112&gt;=90,"Xuất sắc",IF(S112&gt;=80,"Tốt",IF(S112&gt;=70,"Khá",IF(S112&gt;=50,"TB","Yếu"))))</f>
        <v>TB</v>
      </c>
      <c r="U112" s="18" t="s">
        <v>242</v>
      </c>
      <c r="V112" s="19" t="s">
        <v>182</v>
      </c>
      <c r="W112" s="147"/>
    </row>
    <row r="113" spans="1:23" s="63" customFormat="1" ht="26.25" customHeight="1">
      <c r="A113" s="7">
        <v>106</v>
      </c>
      <c r="B113" s="13">
        <v>2310070106</v>
      </c>
      <c r="C113" s="9" t="s">
        <v>350</v>
      </c>
      <c r="D113" s="10" t="s">
        <v>351</v>
      </c>
      <c r="E113" s="138"/>
      <c r="F113" s="12"/>
      <c r="G113" s="7"/>
      <c r="H113" s="7"/>
      <c r="I113" s="7"/>
      <c r="J113" s="7">
        <v>25</v>
      </c>
      <c r="K113" s="7">
        <v>0</v>
      </c>
      <c r="L113" s="36">
        <v>4</v>
      </c>
      <c r="M113" s="7">
        <v>5</v>
      </c>
      <c r="N113" s="7">
        <v>5</v>
      </c>
      <c r="O113" s="7">
        <v>0</v>
      </c>
      <c r="P113" s="7">
        <v>15</v>
      </c>
      <c r="Q113" s="134">
        <v>0</v>
      </c>
      <c r="R113" s="16">
        <f>IF(V113="Xuất sắc",5,IF(V113="Giỏi",4,IF(V113="Khá",3,IF(V113="TB",1,0))))</f>
        <v>3</v>
      </c>
      <c r="S113" s="17">
        <f>SUM(J113:R113)</f>
        <v>57</v>
      </c>
      <c r="T113" s="16" t="str">
        <f>IF(S113&gt;=90,"Xuất sắc",IF(S113&gt;=80,"Tốt",IF(S113&gt;=70,"Khá",IF(S113&gt;=50,"TB","Yếu"))))</f>
        <v>TB</v>
      </c>
      <c r="U113" s="18" t="s">
        <v>230</v>
      </c>
      <c r="V113" s="19" t="s">
        <v>186</v>
      </c>
      <c r="W113" s="62"/>
    </row>
    <row r="114" spans="1:23" s="63" customFormat="1" ht="26.25" customHeight="1">
      <c r="A114" s="7">
        <v>107</v>
      </c>
      <c r="B114" s="13">
        <v>2310070107</v>
      </c>
      <c r="C114" s="66" t="s">
        <v>352</v>
      </c>
      <c r="D114" s="67" t="s">
        <v>247</v>
      </c>
      <c r="E114" s="138"/>
      <c r="F114" s="12"/>
      <c r="G114" s="7"/>
      <c r="H114" s="7"/>
      <c r="I114" s="7"/>
      <c r="J114" s="7">
        <v>25</v>
      </c>
      <c r="K114" s="7">
        <v>0</v>
      </c>
      <c r="L114" s="7">
        <v>4</v>
      </c>
      <c r="M114" s="7">
        <v>10</v>
      </c>
      <c r="N114" s="7">
        <v>5</v>
      </c>
      <c r="O114" s="7">
        <v>0</v>
      </c>
      <c r="P114" s="7">
        <v>15</v>
      </c>
      <c r="Q114" s="7">
        <v>0</v>
      </c>
      <c r="R114" s="16">
        <f>IF(V114="Xuất sắc",5,IF(V114="Giỏi",4,IF(V114="Khá",3,IF(V114="TB",1,0))))</f>
        <v>1</v>
      </c>
      <c r="S114" s="17">
        <f>SUM(J114:R114)</f>
        <v>60</v>
      </c>
      <c r="T114" s="16" t="str">
        <f>IF(S114&gt;=90,"Xuất sắc",IF(S114&gt;=80,"Tốt",IF(S114&gt;=70,"Khá",IF(S114&gt;=50,"TB","Yếu"))))</f>
        <v>TB</v>
      </c>
      <c r="U114" s="18" t="s">
        <v>242</v>
      </c>
      <c r="V114" s="19" t="s">
        <v>182</v>
      </c>
      <c r="W114" s="62"/>
    </row>
    <row r="115" spans="1:23" s="63" customFormat="1" ht="26.25" customHeight="1">
      <c r="A115" s="7">
        <v>108</v>
      </c>
      <c r="B115" s="13">
        <v>2310070108</v>
      </c>
      <c r="C115" s="9" t="s">
        <v>353</v>
      </c>
      <c r="D115" s="10" t="s">
        <v>354</v>
      </c>
      <c r="E115" s="138"/>
      <c r="F115" s="12"/>
      <c r="G115" s="7"/>
      <c r="H115" s="7"/>
      <c r="I115" s="7"/>
      <c r="J115" s="7">
        <v>23</v>
      </c>
      <c r="K115" s="7">
        <v>5</v>
      </c>
      <c r="L115" s="7">
        <v>4</v>
      </c>
      <c r="M115" s="7">
        <v>7</v>
      </c>
      <c r="N115" s="7">
        <v>5</v>
      </c>
      <c r="O115" s="7">
        <v>0</v>
      </c>
      <c r="P115" s="7">
        <v>15</v>
      </c>
      <c r="Q115" s="7">
        <v>0</v>
      </c>
      <c r="R115" s="16">
        <f>IF(V115="Xuất sắc",5,IF(V115="Giỏi",4,IF(V115="Khá",3,IF(V115="TB",1,0))))</f>
        <v>1</v>
      </c>
      <c r="S115" s="17">
        <f>SUM(J115:R115)</f>
        <v>60</v>
      </c>
      <c r="T115" s="16" t="str">
        <f>IF(S115&gt;=90,"Xuất sắc",IF(S115&gt;=80,"Tốt",IF(S115&gt;=70,"Khá",IF(S115&gt;=50,"TB","Yếu"))))</f>
        <v>TB</v>
      </c>
      <c r="U115" s="18" t="s">
        <v>242</v>
      </c>
      <c r="V115" s="19" t="s">
        <v>182</v>
      </c>
      <c r="W115" s="62"/>
    </row>
    <row r="116" spans="1:23" s="63" customFormat="1" ht="26.25" customHeight="1">
      <c r="A116" s="7">
        <v>109</v>
      </c>
      <c r="B116" s="13">
        <v>2310070109</v>
      </c>
      <c r="C116" s="66" t="s">
        <v>355</v>
      </c>
      <c r="D116" s="67" t="s">
        <v>356</v>
      </c>
      <c r="E116" s="138"/>
      <c r="F116" s="12"/>
      <c r="G116" s="7"/>
      <c r="H116" s="7"/>
      <c r="I116" s="7"/>
      <c r="J116" s="7">
        <v>23</v>
      </c>
      <c r="K116" s="134">
        <v>5</v>
      </c>
      <c r="L116" s="7">
        <v>0</v>
      </c>
      <c r="M116" s="134">
        <v>7</v>
      </c>
      <c r="N116" s="7">
        <v>5</v>
      </c>
      <c r="O116" s="7">
        <v>0</v>
      </c>
      <c r="P116" s="134">
        <v>12</v>
      </c>
      <c r="Q116" s="7">
        <v>0</v>
      </c>
      <c r="R116" s="16">
        <f>IF(V116="Xuất sắc",5,IF(V116="Giỏi",4,IF(V116="Khá",3,IF(V116="TB",1,0))))</f>
        <v>3</v>
      </c>
      <c r="S116" s="17">
        <f>SUM(J116:R116)</f>
        <v>55</v>
      </c>
      <c r="T116" s="16" t="str">
        <f>IF(S116&gt;=90,"Xuất sắc",IF(S116&gt;=80,"Tốt",IF(S116&gt;=70,"Khá",IF(S116&gt;=50,"TB","Yếu"))))</f>
        <v>TB</v>
      </c>
      <c r="U116" s="18" t="s">
        <v>319</v>
      </c>
      <c r="V116" s="19" t="s">
        <v>186</v>
      </c>
      <c r="W116" s="62"/>
    </row>
    <row r="117" spans="1:23" s="63" customFormat="1" ht="26.25" customHeight="1">
      <c r="A117" s="7">
        <v>110</v>
      </c>
      <c r="B117" s="13">
        <v>2310070110</v>
      </c>
      <c r="C117" s="9" t="s">
        <v>357</v>
      </c>
      <c r="D117" s="10" t="s">
        <v>358</v>
      </c>
      <c r="E117" s="138"/>
      <c r="F117" s="12"/>
      <c r="G117" s="7"/>
      <c r="H117" s="7"/>
      <c r="I117" s="7"/>
      <c r="J117" s="64">
        <v>23</v>
      </c>
      <c r="K117" s="64">
        <v>7</v>
      </c>
      <c r="L117" s="64">
        <v>0</v>
      </c>
      <c r="M117" s="64">
        <v>5</v>
      </c>
      <c r="N117" s="64">
        <v>5</v>
      </c>
      <c r="O117" s="64">
        <v>0</v>
      </c>
      <c r="P117" s="64">
        <v>15</v>
      </c>
      <c r="Q117" s="64">
        <v>0</v>
      </c>
      <c r="R117" s="16">
        <v>0</v>
      </c>
      <c r="S117" s="17">
        <f>SUM(J117:R117)</f>
        <v>55</v>
      </c>
      <c r="T117" s="16" t="str">
        <f>IF(S117&gt;=90,"Xuất sắc",IF(S117&gt;=80,"Tốt",IF(S117&gt;=70,"Khá",IF(S117&gt;=50,"TB","Yếu"))))</f>
        <v>TB</v>
      </c>
      <c r="U117" s="18" t="s">
        <v>259</v>
      </c>
      <c r="V117" s="19" t="s">
        <v>182</v>
      </c>
      <c r="W117" s="20"/>
    </row>
    <row r="118" spans="1:23" s="63" customFormat="1" ht="26.25" customHeight="1">
      <c r="A118" s="7">
        <v>111</v>
      </c>
      <c r="B118" s="13">
        <v>2310070111</v>
      </c>
      <c r="C118" s="9" t="s">
        <v>359</v>
      </c>
      <c r="D118" s="10" t="s">
        <v>38</v>
      </c>
      <c r="E118" s="138"/>
      <c r="F118" s="12"/>
      <c r="G118" s="7"/>
      <c r="H118" s="7"/>
      <c r="I118" s="7"/>
      <c r="J118" s="7">
        <v>25</v>
      </c>
      <c r="K118" s="7">
        <v>7</v>
      </c>
      <c r="L118" s="7">
        <v>0</v>
      </c>
      <c r="M118" s="7">
        <v>5</v>
      </c>
      <c r="N118" s="7">
        <v>5</v>
      </c>
      <c r="O118" s="7">
        <v>0</v>
      </c>
      <c r="P118" s="7">
        <v>15</v>
      </c>
      <c r="Q118" s="7">
        <v>0</v>
      </c>
      <c r="R118" s="16">
        <f>IF(V118="Xuất sắc",5,IF(V118="Giỏi",4,IF(V118="Khá",3,IF(V118="TB",1,0))))</f>
        <v>4</v>
      </c>
      <c r="S118" s="17">
        <f>SUM(J118:R118)</f>
        <v>61</v>
      </c>
      <c r="T118" s="16" t="str">
        <f>IF(S118&gt;=90,"Xuất sắc",IF(S118&gt;=80,"Tốt",IF(S118&gt;=70,"Khá",IF(S118&gt;=50,"TB","Yếu"))))</f>
        <v>TB</v>
      </c>
      <c r="U118" s="18" t="s">
        <v>272</v>
      </c>
      <c r="V118" s="19" t="s">
        <v>273</v>
      </c>
      <c r="W118" s="20"/>
    </row>
    <row r="119" spans="1:23" s="63" customFormat="1" ht="26.25" customHeight="1">
      <c r="A119" s="7">
        <v>112</v>
      </c>
      <c r="B119" s="13">
        <v>2310070112</v>
      </c>
      <c r="C119" s="66" t="s">
        <v>360</v>
      </c>
      <c r="D119" s="67" t="s">
        <v>361</v>
      </c>
      <c r="E119" s="138"/>
      <c r="F119" s="12"/>
      <c r="G119" s="7"/>
      <c r="H119" s="7"/>
      <c r="I119" s="7"/>
      <c r="J119" s="134">
        <v>25</v>
      </c>
      <c r="K119" s="134">
        <v>0</v>
      </c>
      <c r="L119" s="134">
        <v>4</v>
      </c>
      <c r="M119" s="134">
        <v>3</v>
      </c>
      <c r="N119" s="134">
        <v>5</v>
      </c>
      <c r="O119" s="134">
        <v>0</v>
      </c>
      <c r="P119" s="134">
        <v>10</v>
      </c>
      <c r="Q119" s="134">
        <v>0</v>
      </c>
      <c r="R119" s="16">
        <f>IF(V119="Xuất sắc",5,IF(V119="Giỏi",4,IF(V119="Khá",3,IF(V119="TB",1,0))))</f>
        <v>3</v>
      </c>
      <c r="S119" s="17">
        <f>SUM(J119:R119)</f>
        <v>50</v>
      </c>
      <c r="T119" s="16" t="str">
        <f>IF(S119&gt;=90,"Xuất sắc",IF(S119&gt;=80,"Tốt",IF(S119&gt;=70,"Khá",IF(S119&gt;=50,"TB","Yếu"))))</f>
        <v>TB</v>
      </c>
      <c r="U119" s="18" t="s">
        <v>252</v>
      </c>
      <c r="V119" s="19" t="s">
        <v>186</v>
      </c>
      <c r="W119" s="20"/>
    </row>
    <row r="120" spans="1:23" s="63" customFormat="1" ht="26.25" customHeight="1">
      <c r="A120" s="7">
        <v>113</v>
      </c>
      <c r="B120" s="13">
        <v>2310070113</v>
      </c>
      <c r="C120" s="9" t="s">
        <v>362</v>
      </c>
      <c r="D120" s="10" t="s">
        <v>363</v>
      </c>
      <c r="E120" s="138"/>
      <c r="F120" s="12"/>
      <c r="G120" s="7"/>
      <c r="H120" s="7"/>
      <c r="I120" s="7"/>
      <c r="J120" s="64">
        <v>23</v>
      </c>
      <c r="K120" s="64">
        <v>7</v>
      </c>
      <c r="L120" s="64">
        <v>4</v>
      </c>
      <c r="M120" s="64">
        <v>7</v>
      </c>
      <c r="N120" s="64">
        <v>5</v>
      </c>
      <c r="O120" s="64">
        <v>0</v>
      </c>
      <c r="P120" s="64">
        <v>13</v>
      </c>
      <c r="Q120" s="64">
        <v>0</v>
      </c>
      <c r="R120" s="16">
        <v>0</v>
      </c>
      <c r="S120" s="17">
        <f>SUM(J120:R120)</f>
        <v>59</v>
      </c>
      <c r="T120" s="16" t="str">
        <f>IF(S120&gt;=90,"Xuất sắc",IF(S120&gt;=80,"Tốt",IF(S120&gt;=70,"Khá",IF(S120&gt;=50,"TB","Yếu"))))</f>
        <v>TB</v>
      </c>
      <c r="U120" s="18" t="s">
        <v>267</v>
      </c>
      <c r="V120" s="19" t="s">
        <v>186</v>
      </c>
      <c r="W120" s="62"/>
    </row>
    <row r="121" spans="1:23" s="63" customFormat="1" ht="26.25" customHeight="1">
      <c r="A121" s="7">
        <v>114</v>
      </c>
      <c r="B121" s="13">
        <v>2310070114</v>
      </c>
      <c r="C121" s="9" t="s">
        <v>364</v>
      </c>
      <c r="D121" s="10" t="s">
        <v>188</v>
      </c>
      <c r="E121" s="138"/>
      <c r="F121" s="12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6"/>
      <c r="S121" s="17"/>
      <c r="T121" s="16"/>
      <c r="U121" s="18" t="s">
        <v>365</v>
      </c>
      <c r="V121" s="19" t="s">
        <v>189</v>
      </c>
      <c r="W121" s="62"/>
    </row>
    <row r="122" spans="1:23" s="63" customFormat="1" ht="26.25" customHeight="1">
      <c r="A122" s="7">
        <v>115</v>
      </c>
      <c r="B122" s="13">
        <v>2310070115</v>
      </c>
      <c r="C122" s="66" t="s">
        <v>151</v>
      </c>
      <c r="D122" s="67" t="s">
        <v>366</v>
      </c>
      <c r="E122" s="138" t="s">
        <v>367</v>
      </c>
      <c r="F122" s="12"/>
      <c r="G122" s="7"/>
      <c r="H122" s="7"/>
      <c r="I122" s="7"/>
      <c r="J122" s="7">
        <v>25</v>
      </c>
      <c r="K122" s="161">
        <v>0</v>
      </c>
      <c r="L122" s="134">
        <v>8</v>
      </c>
      <c r="M122" s="7">
        <v>9</v>
      </c>
      <c r="N122" s="7">
        <v>10</v>
      </c>
      <c r="O122" s="161">
        <v>10</v>
      </c>
      <c r="P122" s="134">
        <v>15</v>
      </c>
      <c r="Q122" s="7">
        <v>0</v>
      </c>
      <c r="R122" s="16">
        <f>IF(V122="Xuất sắc",5,IF(V122="Giỏi",4,IF(V122="Khá",3,IF(V122="TB",1,0))))</f>
        <v>1</v>
      </c>
      <c r="S122" s="17">
        <f>SUM(J122:R122)</f>
        <v>78</v>
      </c>
      <c r="T122" s="16" t="str">
        <f>IF(S122&gt;=90,"Xuất sắc",IF(S122&gt;=80,"Tốt",IF(S122&gt;=70,"Khá",IF(S122&gt;=50,"TB","Yếu"))))</f>
        <v>Khá</v>
      </c>
      <c r="U122" s="18" t="s">
        <v>207</v>
      </c>
      <c r="V122" s="19" t="s">
        <v>182</v>
      </c>
      <c r="W122" s="62"/>
    </row>
    <row r="123" spans="1:23" s="63" customFormat="1" ht="26.25" customHeight="1">
      <c r="A123" s="7">
        <v>116</v>
      </c>
      <c r="B123" s="13">
        <v>2310070116</v>
      </c>
      <c r="C123" s="9" t="s">
        <v>274</v>
      </c>
      <c r="D123" s="10" t="s">
        <v>368</v>
      </c>
      <c r="E123" s="138"/>
      <c r="F123" s="12"/>
      <c r="G123" s="7"/>
      <c r="H123" s="7"/>
      <c r="I123" s="7"/>
      <c r="J123" s="134"/>
      <c r="K123" s="134"/>
      <c r="L123" s="134"/>
      <c r="M123" s="134"/>
      <c r="N123" s="134"/>
      <c r="O123" s="134"/>
      <c r="P123" s="134"/>
      <c r="Q123" s="134"/>
      <c r="R123" s="16"/>
      <c r="S123" s="17"/>
      <c r="T123" s="16"/>
      <c r="U123" s="18" t="s">
        <v>369</v>
      </c>
      <c r="V123" s="19" t="s">
        <v>189</v>
      </c>
      <c r="W123" s="20"/>
    </row>
    <row r="124" spans="1:23" s="63" customFormat="1" ht="26.25" customHeight="1">
      <c r="A124" s="7">
        <v>117</v>
      </c>
      <c r="B124" s="13">
        <v>2310070117</v>
      </c>
      <c r="C124" s="66" t="s">
        <v>370</v>
      </c>
      <c r="D124" s="67" t="s">
        <v>184</v>
      </c>
      <c r="E124" s="138"/>
      <c r="F124" s="12"/>
      <c r="G124" s="7"/>
      <c r="H124" s="7"/>
      <c r="I124" s="7"/>
      <c r="J124" s="7"/>
      <c r="K124" s="7"/>
      <c r="L124" s="134"/>
      <c r="M124" s="134"/>
      <c r="N124" s="7"/>
      <c r="O124" s="7"/>
      <c r="P124" s="7"/>
      <c r="Q124" s="134"/>
      <c r="R124" s="16"/>
      <c r="S124" s="17"/>
      <c r="T124" s="16"/>
      <c r="U124" s="18" t="s">
        <v>371</v>
      </c>
      <c r="V124" s="19" t="s">
        <v>189</v>
      </c>
      <c r="W124" s="62"/>
    </row>
    <row r="125" spans="1:23" s="63" customFormat="1" ht="26.25" customHeight="1">
      <c r="A125" s="7">
        <v>118</v>
      </c>
      <c r="B125" s="13">
        <v>2310070118</v>
      </c>
      <c r="C125" s="9" t="s">
        <v>372</v>
      </c>
      <c r="D125" s="10" t="s">
        <v>64</v>
      </c>
      <c r="E125" s="138"/>
      <c r="F125" s="12"/>
      <c r="G125" s="7"/>
      <c r="H125" s="7"/>
      <c r="I125" s="7"/>
      <c r="J125" s="7">
        <v>25</v>
      </c>
      <c r="K125" s="7">
        <v>5</v>
      </c>
      <c r="L125" s="7">
        <v>0</v>
      </c>
      <c r="M125" s="161">
        <v>10</v>
      </c>
      <c r="N125" s="7">
        <v>5</v>
      </c>
      <c r="O125" s="7">
        <v>0</v>
      </c>
      <c r="P125" s="7">
        <v>15</v>
      </c>
      <c r="Q125" s="7">
        <v>0</v>
      </c>
      <c r="R125" s="16">
        <f>IF(V125="Xuất sắc",5,IF(V125="Giỏi",4,IF(V125="Khá",3,IF(V125="TB",1,0))))</f>
        <v>0</v>
      </c>
      <c r="S125" s="17">
        <f>SUM(J125:R125)</f>
        <v>60</v>
      </c>
      <c r="T125" s="16" t="str">
        <f>IF(S125&gt;=90,"Xuất sắc",IF(S125&gt;=80,"Tốt",IF(S125&gt;=70,"Khá",IF(S125&gt;=50,"TB","Yếu"))))</f>
        <v>TB</v>
      </c>
      <c r="U125" s="18" t="s">
        <v>225</v>
      </c>
      <c r="V125" s="19" t="s">
        <v>189</v>
      </c>
      <c r="W125" s="62"/>
    </row>
    <row r="126" spans="1:23" s="63" customFormat="1" ht="26.25" customHeight="1">
      <c r="A126" s="7">
        <v>119</v>
      </c>
      <c r="B126" s="13">
        <v>2310070119</v>
      </c>
      <c r="C126" s="66" t="s">
        <v>373</v>
      </c>
      <c r="D126" s="67" t="s">
        <v>314</v>
      </c>
      <c r="E126" s="138"/>
      <c r="F126" s="12"/>
      <c r="G126" s="7"/>
      <c r="H126" s="7"/>
      <c r="I126" s="7"/>
      <c r="J126" s="7">
        <v>25</v>
      </c>
      <c r="K126" s="134">
        <v>0</v>
      </c>
      <c r="L126" s="7">
        <v>0</v>
      </c>
      <c r="M126" s="7">
        <v>0</v>
      </c>
      <c r="N126" s="7">
        <v>5</v>
      </c>
      <c r="O126" s="134">
        <v>0</v>
      </c>
      <c r="P126" s="7">
        <v>10</v>
      </c>
      <c r="Q126" s="7">
        <v>0</v>
      </c>
      <c r="R126" s="16">
        <f>IF(V126="Xuất sắc",5,IF(V126="Giỏi",4,IF(V126="Khá",3,IF(V126="TB",1,0))))</f>
        <v>1</v>
      </c>
      <c r="S126" s="17">
        <f>SUM(J126:R126)</f>
        <v>41</v>
      </c>
      <c r="T126" s="16" t="str">
        <f>IF(S126&gt;=90,"Xuất sắc",IF(S126&gt;=80,"Tốt",IF(S126&gt;=70,"Khá",IF(S126&gt;=50,"TB","Yếu"))))</f>
        <v>Yếu</v>
      </c>
      <c r="U126" s="18" t="s">
        <v>374</v>
      </c>
      <c r="V126" s="19" t="s">
        <v>182</v>
      </c>
      <c r="W126" s="62"/>
    </row>
    <row r="127" spans="1:23" s="63" customFormat="1" ht="26.25" customHeight="1">
      <c r="A127" s="7">
        <v>120</v>
      </c>
      <c r="B127" s="13">
        <v>2310070120</v>
      </c>
      <c r="C127" s="9" t="s">
        <v>375</v>
      </c>
      <c r="D127" s="10" t="s">
        <v>66</v>
      </c>
      <c r="E127" s="138"/>
      <c r="F127" s="12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6"/>
      <c r="S127" s="17"/>
      <c r="T127" s="16"/>
      <c r="U127" s="18" t="s">
        <v>376</v>
      </c>
      <c r="V127" s="19" t="s">
        <v>189</v>
      </c>
      <c r="W127" s="20"/>
    </row>
    <row r="128" spans="1:23" s="63" customFormat="1" ht="26.25" customHeight="1">
      <c r="A128" s="7">
        <v>121</v>
      </c>
      <c r="B128" s="13">
        <v>2310070121</v>
      </c>
      <c r="C128" s="66" t="s">
        <v>181</v>
      </c>
      <c r="D128" s="67" t="s">
        <v>261</v>
      </c>
      <c r="E128" s="138"/>
      <c r="F128" s="12"/>
      <c r="G128" s="7"/>
      <c r="H128" s="7"/>
      <c r="I128" s="7"/>
      <c r="J128" s="7">
        <v>25</v>
      </c>
      <c r="K128" s="7">
        <v>0</v>
      </c>
      <c r="L128" s="161">
        <v>4</v>
      </c>
      <c r="M128" s="161">
        <v>7</v>
      </c>
      <c r="N128" s="161">
        <v>5</v>
      </c>
      <c r="O128" s="7">
        <v>0</v>
      </c>
      <c r="P128" s="7">
        <v>15</v>
      </c>
      <c r="Q128" s="7">
        <v>0</v>
      </c>
      <c r="R128" s="16"/>
      <c r="S128" s="17">
        <f>SUM(J128:R128)</f>
        <v>56</v>
      </c>
      <c r="T128" s="16" t="str">
        <f>IF(S128&gt;=90,"Xuất sắc",IF(S128&gt;=80,"Tốt",IF(S128&gt;=70,"Khá",IF(S128&gt;=50,"TB","Yếu"))))</f>
        <v>TB</v>
      </c>
      <c r="U128" s="18" t="s">
        <v>377</v>
      </c>
      <c r="V128" s="19" t="s">
        <v>189</v>
      </c>
      <c r="W128" s="62"/>
    </row>
    <row r="129" spans="1:23" s="63" customFormat="1" ht="26.25" customHeight="1">
      <c r="A129" s="7">
        <v>122</v>
      </c>
      <c r="B129" s="13">
        <v>2310070122</v>
      </c>
      <c r="C129" s="9" t="s">
        <v>378</v>
      </c>
      <c r="D129" s="10" t="s">
        <v>379</v>
      </c>
      <c r="E129" s="138"/>
      <c r="F129" s="12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6"/>
      <c r="S129" s="17"/>
      <c r="T129" s="16"/>
      <c r="U129" s="18" t="s">
        <v>380</v>
      </c>
      <c r="V129" s="19" t="s">
        <v>189</v>
      </c>
      <c r="W129" s="62"/>
    </row>
    <row r="130" spans="1:23" s="63" customFormat="1" ht="26.25" customHeight="1">
      <c r="A130" s="7">
        <v>123</v>
      </c>
      <c r="B130" s="13">
        <v>2310070123</v>
      </c>
      <c r="C130" s="66" t="s">
        <v>381</v>
      </c>
      <c r="D130" s="67" t="s">
        <v>247</v>
      </c>
      <c r="E130" s="138"/>
      <c r="F130" s="12"/>
      <c r="G130" s="7"/>
      <c r="H130" s="7"/>
      <c r="I130" s="7"/>
      <c r="J130" s="7">
        <v>25</v>
      </c>
      <c r="K130" s="7">
        <v>4</v>
      </c>
      <c r="L130" s="7">
        <v>0</v>
      </c>
      <c r="M130" s="7">
        <v>5</v>
      </c>
      <c r="N130" s="7">
        <v>5</v>
      </c>
      <c r="O130" s="7">
        <v>0</v>
      </c>
      <c r="P130" s="7">
        <v>10</v>
      </c>
      <c r="Q130" s="7">
        <v>0</v>
      </c>
      <c r="R130" s="16">
        <f>IF(V130="Xuất sắc",5,IF(V130="Giỏi",4,IF(V130="Khá",3,IF(V130="TB",1,0))))</f>
        <v>1</v>
      </c>
      <c r="S130" s="17">
        <f>SUM(J130:R130)</f>
        <v>50</v>
      </c>
      <c r="T130" s="16" t="str">
        <f>IF(S130&gt;=90,"Xuất sắc",IF(S130&gt;=80,"Tốt",IF(S130&gt;=70,"Khá",IF(S130&gt;=50,"TB","Yếu"))))</f>
        <v>TB</v>
      </c>
      <c r="U130" s="18" t="s">
        <v>382</v>
      </c>
      <c r="V130" s="19" t="s">
        <v>182</v>
      </c>
      <c r="W130" s="62"/>
    </row>
    <row r="131" spans="1:23" s="63" customFormat="1" ht="26.25" customHeight="1">
      <c r="A131" s="7">
        <v>124</v>
      </c>
      <c r="B131" s="140">
        <v>2310070124</v>
      </c>
      <c r="C131" s="66" t="s">
        <v>383</v>
      </c>
      <c r="D131" s="67" t="s">
        <v>384</v>
      </c>
      <c r="E131" s="138"/>
      <c r="F131" s="12"/>
      <c r="G131" s="7"/>
      <c r="H131" s="7"/>
      <c r="I131" s="7"/>
      <c r="J131" s="7">
        <v>25</v>
      </c>
      <c r="K131" s="7">
        <v>7</v>
      </c>
      <c r="L131" s="161">
        <v>0</v>
      </c>
      <c r="M131" s="7">
        <v>8</v>
      </c>
      <c r="N131" s="7">
        <v>5</v>
      </c>
      <c r="O131" s="134">
        <v>0</v>
      </c>
      <c r="P131" s="161">
        <v>15</v>
      </c>
      <c r="Q131" s="161">
        <v>0</v>
      </c>
      <c r="R131" s="16">
        <f>IF(V131="Xuất sắc",5,IF(V131="Giỏi",4,IF(V131="Khá",3,IF(V131="TB",1,0))))</f>
        <v>0</v>
      </c>
      <c r="S131" s="17">
        <f>SUM(J131:R131)</f>
        <v>60</v>
      </c>
      <c r="T131" s="16" t="str">
        <f>IF(S131&gt;=90,"Xuất sắc",IF(S131&gt;=80,"Tốt",IF(S131&gt;=70,"Khá",IF(S131&gt;=50,"TB","Yếu"))))</f>
        <v>TB</v>
      </c>
      <c r="U131" s="18" t="s">
        <v>385</v>
      </c>
      <c r="V131" s="19" t="s">
        <v>189</v>
      </c>
      <c r="W131" s="62"/>
    </row>
    <row r="132" spans="1:23" s="63" customFormat="1" ht="26.25" customHeight="1">
      <c r="A132" s="7">
        <v>125</v>
      </c>
      <c r="B132" s="13">
        <v>2310070125</v>
      </c>
      <c r="C132" s="9" t="s">
        <v>386</v>
      </c>
      <c r="D132" s="10" t="s">
        <v>61</v>
      </c>
      <c r="E132" s="138"/>
      <c r="F132" s="12"/>
      <c r="G132" s="7"/>
      <c r="H132" s="7"/>
      <c r="I132" s="7"/>
      <c r="J132" s="7">
        <v>25</v>
      </c>
      <c r="K132" s="7">
        <v>7</v>
      </c>
      <c r="L132" s="161">
        <v>0</v>
      </c>
      <c r="M132" s="7">
        <v>8</v>
      </c>
      <c r="N132" s="7">
        <v>5</v>
      </c>
      <c r="O132" s="7">
        <v>0</v>
      </c>
      <c r="P132" s="161">
        <v>10</v>
      </c>
      <c r="Q132" s="7">
        <v>0</v>
      </c>
      <c r="R132" s="16">
        <f>IF(V132="Xuất sắc",5,IF(V132="Giỏi",4,IF(V132="Khá",3,IF(V132="TB",1,0))))</f>
        <v>0</v>
      </c>
      <c r="S132" s="17">
        <f>SUM(J132:R132)</f>
        <v>55</v>
      </c>
      <c r="T132" s="16" t="str">
        <f>IF(S132&gt;=90,"Xuất sắc",IF(S132&gt;=80,"Tốt",IF(S132&gt;=70,"Khá",IF(S132&gt;=50,"TB","Yếu"))))</f>
        <v>TB</v>
      </c>
      <c r="U132" s="18" t="s">
        <v>387</v>
      </c>
      <c r="V132" s="19" t="s">
        <v>189</v>
      </c>
      <c r="W132" s="62"/>
    </row>
    <row r="133" spans="1:23" s="63" customFormat="1" ht="26.25" customHeight="1">
      <c r="A133" s="25"/>
      <c r="B133" s="25"/>
      <c r="C133" s="26"/>
      <c r="D133" s="26"/>
      <c r="E133" s="156"/>
      <c r="F133" s="27"/>
      <c r="G133" s="25"/>
      <c r="H133" s="25"/>
      <c r="I133" s="25"/>
      <c r="J133" s="26">
        <f>COUNTIF(J8:J132,"&gt;25")</f>
        <v>0</v>
      </c>
      <c r="K133" s="155">
        <f>COUNTIF(K8:K132,"&gt;7")</f>
        <v>0</v>
      </c>
      <c r="L133" s="155">
        <f>COUNTIF(L8:L132,"&gt;8")</f>
        <v>0</v>
      </c>
      <c r="M133" s="155">
        <f>COUNTIF(M8:M132,"&gt;10")</f>
        <v>0</v>
      </c>
      <c r="N133" s="155">
        <f>COUNTIF(N8:N132,"&gt;5")</f>
        <v>9</v>
      </c>
      <c r="O133" s="155">
        <f>COUNTIF(O8:O132,"&gt;10")</f>
        <v>0</v>
      </c>
      <c r="P133" s="155">
        <f>COUNTIF(P8:P132,"&gt;15")</f>
        <v>0</v>
      </c>
      <c r="Q133" s="155">
        <f>COUNTIF(Q8:Q132,"&gt;0")</f>
        <v>0</v>
      </c>
      <c r="R133" s="155">
        <f t="shared" ref="R133" si="0">COUNTIF(R8:R132,"&gt;25")</f>
        <v>0</v>
      </c>
      <c r="S133" s="32"/>
      <c r="T133" s="31"/>
      <c r="U133" s="25"/>
      <c r="V133" s="33"/>
      <c r="W133" s="34"/>
    </row>
    <row r="134" spans="1:23" s="61" customFormat="1">
      <c r="A134" s="197" t="s">
        <v>388</v>
      </c>
      <c r="B134" s="197"/>
      <c r="C134" s="197"/>
      <c r="D134" s="197"/>
      <c r="E134" s="109"/>
      <c r="F134" s="29"/>
      <c r="G134" s="57"/>
      <c r="H134" s="30" t="s">
        <v>57</v>
      </c>
      <c r="I134" s="30"/>
      <c r="J134" s="30"/>
      <c r="K134" s="30"/>
      <c r="L134" s="30"/>
      <c r="M134" s="30"/>
      <c r="N134" s="30"/>
      <c r="O134" s="30"/>
      <c r="P134" s="30"/>
      <c r="Q134" s="57"/>
      <c r="R134" s="57"/>
      <c r="S134" s="197" t="s">
        <v>58</v>
      </c>
      <c r="T134" s="197"/>
      <c r="U134" s="197"/>
      <c r="V134" s="197"/>
      <c r="W134" s="197"/>
    </row>
  </sheetData>
  <sortState ref="A8:V132">
    <sortCondition ref="A8:A132"/>
  </sortState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134:D134"/>
    <mergeCell ref="S134:W134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7" workbookViewId="0">
      <selection activeCell="R8" sqref="R8"/>
    </sheetView>
  </sheetViews>
  <sheetFormatPr defaultColWidth="9.140625" defaultRowHeight="15"/>
  <cols>
    <col min="1" max="1" width="4" style="60" customWidth="1"/>
    <col min="2" max="2" width="12" style="60" customWidth="1"/>
    <col min="3" max="3" width="18.42578125" style="60" customWidth="1"/>
    <col min="4" max="4" width="9.140625" style="60"/>
    <col min="5" max="5" width="9.28515625" style="68" customWidth="1"/>
    <col min="6" max="6" width="4.85546875" style="60" customWidth="1"/>
    <col min="7" max="19" width="4" style="60" customWidth="1"/>
    <col min="20" max="20" width="8.42578125" style="60" customWidth="1"/>
    <col min="21" max="21" width="6.28515625" style="60" customWidth="1"/>
    <col min="22" max="22" width="8" style="60" customWidth="1"/>
    <col min="23" max="23" width="27.42578125" style="68" customWidth="1"/>
    <col min="24" max="16384" width="9.140625" style="60"/>
  </cols>
  <sheetData>
    <row r="1" spans="1:23" ht="21" customHeight="1">
      <c r="A1" s="259" t="s">
        <v>941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</row>
    <row r="2" spans="1:23" s="61" customFormat="1" ht="21" customHeight="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23" ht="54.75" customHeight="1">
      <c r="A3" s="201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</row>
    <row r="4" spans="1:23" ht="30" customHeight="1">
      <c r="A4" s="185" t="s">
        <v>2</v>
      </c>
      <c r="B4" s="185" t="s">
        <v>3</v>
      </c>
      <c r="C4" s="185" t="s">
        <v>4</v>
      </c>
      <c r="D4" s="186"/>
      <c r="E4" s="203" t="s">
        <v>5</v>
      </c>
      <c r="F4" s="187" t="s">
        <v>6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203" t="s">
        <v>7</v>
      </c>
      <c r="V4" s="204"/>
      <c r="W4" s="194" t="s">
        <v>180</v>
      </c>
    </row>
    <row r="5" spans="1:23">
      <c r="A5" s="188"/>
      <c r="B5" s="186"/>
      <c r="C5" s="186"/>
      <c r="D5" s="186"/>
      <c r="E5" s="205"/>
      <c r="F5" s="206" t="s">
        <v>9</v>
      </c>
      <c r="G5" s="187" t="s">
        <v>10</v>
      </c>
      <c r="H5" s="188"/>
      <c r="I5" s="188"/>
      <c r="J5" s="206" t="s">
        <v>11</v>
      </c>
      <c r="K5" s="187" t="s">
        <v>12</v>
      </c>
      <c r="L5" s="188"/>
      <c r="M5" s="188"/>
      <c r="N5" s="206" t="s">
        <v>13</v>
      </c>
      <c r="O5" s="206" t="s">
        <v>14</v>
      </c>
      <c r="P5" s="187" t="s">
        <v>15</v>
      </c>
      <c r="Q5" s="188"/>
      <c r="R5" s="188"/>
      <c r="S5" s="189" t="s">
        <v>16</v>
      </c>
      <c r="T5" s="191" t="s">
        <v>17</v>
      </c>
      <c r="U5" s="192" t="s">
        <v>18</v>
      </c>
      <c r="V5" s="191" t="s">
        <v>19</v>
      </c>
      <c r="W5" s="195"/>
    </row>
    <row r="6" spans="1:23" ht="169.5" customHeight="1">
      <c r="A6" s="188"/>
      <c r="B6" s="186"/>
      <c r="C6" s="186"/>
      <c r="D6" s="186"/>
      <c r="E6" s="205"/>
      <c r="F6" s="188"/>
      <c r="G6" s="131" t="s">
        <v>20</v>
      </c>
      <c r="H6" s="131" t="s">
        <v>21</v>
      </c>
      <c r="I6" s="131" t="s">
        <v>22</v>
      </c>
      <c r="J6" s="188"/>
      <c r="K6" s="131" t="s">
        <v>23</v>
      </c>
      <c r="L6" s="131" t="s">
        <v>24</v>
      </c>
      <c r="M6" s="131" t="s">
        <v>25</v>
      </c>
      <c r="N6" s="188"/>
      <c r="O6" s="188"/>
      <c r="P6" s="131" t="s">
        <v>26</v>
      </c>
      <c r="Q6" s="131" t="s">
        <v>27</v>
      </c>
      <c r="R6" s="131" t="s">
        <v>28</v>
      </c>
      <c r="S6" s="190"/>
      <c r="T6" s="190"/>
      <c r="U6" s="193"/>
      <c r="V6" s="190"/>
      <c r="W6" s="195"/>
    </row>
    <row r="7" spans="1:23">
      <c r="A7" s="132">
        <v>1</v>
      </c>
      <c r="B7" s="132">
        <v>2</v>
      </c>
      <c r="C7" s="196">
        <v>3</v>
      </c>
      <c r="D7" s="186"/>
      <c r="E7" s="133">
        <v>4</v>
      </c>
      <c r="F7" s="132">
        <v>5</v>
      </c>
      <c r="G7" s="132">
        <v>6</v>
      </c>
      <c r="H7" s="132">
        <v>7</v>
      </c>
      <c r="I7" s="132">
        <v>8</v>
      </c>
      <c r="J7" s="132">
        <v>9</v>
      </c>
      <c r="K7" s="132">
        <v>10</v>
      </c>
      <c r="L7" s="132">
        <v>11</v>
      </c>
      <c r="M7" s="132">
        <v>12</v>
      </c>
      <c r="N7" s="132">
        <v>13</v>
      </c>
      <c r="O7" s="132">
        <v>14</v>
      </c>
      <c r="P7" s="132">
        <v>15</v>
      </c>
      <c r="Q7" s="132">
        <v>16</v>
      </c>
      <c r="R7" s="132">
        <v>17</v>
      </c>
      <c r="S7" s="132">
        <v>18</v>
      </c>
      <c r="T7" s="132">
        <v>19</v>
      </c>
      <c r="U7" s="142">
        <v>20</v>
      </c>
      <c r="V7" s="132">
        <v>21</v>
      </c>
      <c r="W7" s="133">
        <v>22</v>
      </c>
    </row>
    <row r="8" spans="1:23" s="63" customFormat="1" ht="26.25" customHeight="1">
      <c r="A8" s="134">
        <v>1</v>
      </c>
      <c r="B8" s="135">
        <v>2310050001</v>
      </c>
      <c r="C8" s="136" t="s">
        <v>974</v>
      </c>
      <c r="D8" s="137" t="s">
        <v>73</v>
      </c>
      <c r="E8" s="138"/>
      <c r="F8" s="139"/>
      <c r="G8" s="134"/>
      <c r="H8" s="134"/>
      <c r="I8" s="134"/>
      <c r="J8" s="134">
        <v>25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5</v>
      </c>
      <c r="Q8" s="134">
        <v>0</v>
      </c>
      <c r="R8" s="143">
        <f>IF(V8="Xuất sắc",5,IF(V8="Giỏi",4,IF(V8="Khá",3,IF(V8="TB",1,0))))</f>
        <v>0</v>
      </c>
      <c r="S8" s="144">
        <f>SUM(J8:R8)</f>
        <v>30</v>
      </c>
      <c r="T8" s="143" t="str">
        <f>IF(S8&gt;=90,"Xuất sắc",IF(S8&gt;=80,"Tốt",IF(S8&gt;=70,"Khá",IF(S8&gt;=50,"TB","Yếu"))))</f>
        <v>Yếu</v>
      </c>
      <c r="U8" s="145" t="s">
        <v>371</v>
      </c>
      <c r="V8" s="146" t="s">
        <v>189</v>
      </c>
      <c r="W8" s="62"/>
    </row>
    <row r="9" spans="1:23" s="63" customFormat="1" ht="26.25" customHeight="1">
      <c r="A9" s="134">
        <v>2</v>
      </c>
      <c r="B9" s="135">
        <v>2310050002</v>
      </c>
      <c r="C9" s="136" t="s">
        <v>975</v>
      </c>
      <c r="D9" s="137" t="s">
        <v>51</v>
      </c>
      <c r="E9" s="254"/>
      <c r="F9" s="139"/>
      <c r="G9" s="134"/>
      <c r="H9" s="134"/>
      <c r="I9" s="134"/>
      <c r="J9" s="134">
        <v>25</v>
      </c>
      <c r="K9" s="134">
        <v>0</v>
      </c>
      <c r="L9" s="134">
        <v>0</v>
      </c>
      <c r="M9" s="134">
        <v>5</v>
      </c>
      <c r="N9" s="134">
        <v>0</v>
      </c>
      <c r="O9" s="161">
        <v>0</v>
      </c>
      <c r="P9" s="134">
        <v>14</v>
      </c>
      <c r="Q9" s="134">
        <v>0</v>
      </c>
      <c r="R9" s="143">
        <f t="shared" ref="R9:R66" si="0">IF(V9="Xuất sắc",5,IF(V9="Giỏi",4,IF(V9="Khá",3,IF(V9="TB",1,0))))</f>
        <v>0</v>
      </c>
      <c r="S9" s="144">
        <f>SUM(J9:R9)</f>
        <v>44</v>
      </c>
      <c r="T9" s="143" t="str">
        <f>IF(S9&gt;=90,"Xuất sắc",IF(S9&gt;=80,"Tốt",IF(S9&gt;=70,"Khá",IF(S9&gt;=50,"TB","Yếu"))))</f>
        <v>Yếu</v>
      </c>
      <c r="U9" s="145" t="s">
        <v>380</v>
      </c>
      <c r="V9" s="146" t="s">
        <v>189</v>
      </c>
      <c r="W9" s="62"/>
    </row>
    <row r="10" spans="1:23" s="63" customFormat="1" ht="26.25" customHeight="1">
      <c r="A10" s="134">
        <v>3</v>
      </c>
      <c r="B10" s="135">
        <v>2310050003</v>
      </c>
      <c r="C10" s="136" t="s">
        <v>519</v>
      </c>
      <c r="D10" s="137" t="s">
        <v>29</v>
      </c>
      <c r="E10" s="138"/>
      <c r="F10" s="139"/>
      <c r="G10" s="134"/>
      <c r="H10" s="134"/>
      <c r="I10" s="134"/>
      <c r="J10" s="134">
        <v>25</v>
      </c>
      <c r="K10" s="134">
        <v>7</v>
      </c>
      <c r="L10" s="134">
        <v>0</v>
      </c>
      <c r="M10" s="134">
        <v>5</v>
      </c>
      <c r="N10" s="134">
        <v>0</v>
      </c>
      <c r="O10" s="134">
        <v>0</v>
      </c>
      <c r="P10" s="134">
        <v>14</v>
      </c>
      <c r="Q10" s="134">
        <v>0</v>
      </c>
      <c r="R10" s="143"/>
      <c r="S10" s="144">
        <f>SUM(J10:R10)</f>
        <v>51</v>
      </c>
      <c r="T10" s="143" t="str">
        <f>IF(S10&gt;=90,"Xuất sắc",IF(S10&gt;=80,"Tốt",IF(S10&gt;=70,"Khá",IF(S10&gt;=50,"TB","Yếu"))))</f>
        <v>TB</v>
      </c>
      <c r="U10" s="145" t="s">
        <v>510</v>
      </c>
      <c r="V10" s="146" t="s">
        <v>182</v>
      </c>
      <c r="W10" s="147"/>
    </row>
    <row r="11" spans="1:23" s="63" customFormat="1" ht="26.25" customHeight="1">
      <c r="A11" s="134">
        <v>4</v>
      </c>
      <c r="B11" s="135">
        <v>2310050004</v>
      </c>
      <c r="C11" s="136" t="s">
        <v>942</v>
      </c>
      <c r="D11" s="137" t="s">
        <v>29</v>
      </c>
      <c r="E11" s="138"/>
      <c r="F11" s="139"/>
      <c r="G11" s="134"/>
      <c r="H11" s="134"/>
      <c r="I11" s="134"/>
      <c r="J11" s="134">
        <v>25</v>
      </c>
      <c r="K11" s="134">
        <v>7</v>
      </c>
      <c r="L11" s="134">
        <v>4</v>
      </c>
      <c r="M11" s="134">
        <v>10</v>
      </c>
      <c r="N11" s="134">
        <v>5</v>
      </c>
      <c r="O11" s="134">
        <v>0</v>
      </c>
      <c r="P11" s="134">
        <v>15</v>
      </c>
      <c r="Q11" s="134">
        <v>0</v>
      </c>
      <c r="R11" s="143"/>
      <c r="S11" s="144">
        <f>SUM(J11:R11)</f>
        <v>66</v>
      </c>
      <c r="T11" s="143" t="str">
        <f>IF(S11&gt;=90,"Xuất sắc",IF(S11&gt;=80,"Tốt",IF(S11&gt;=70,"Khá",IF(S11&gt;=50,"TB","Yếu"))))</f>
        <v>TB</v>
      </c>
      <c r="U11" s="145" t="s">
        <v>567</v>
      </c>
      <c r="V11" s="146" t="s">
        <v>186</v>
      </c>
      <c r="W11" s="147"/>
    </row>
    <row r="12" spans="1:23" s="63" customFormat="1" ht="26.25" customHeight="1">
      <c r="A12" s="134">
        <v>5</v>
      </c>
      <c r="B12" s="140">
        <v>2310050005</v>
      </c>
      <c r="C12" s="136" t="s">
        <v>943</v>
      </c>
      <c r="D12" s="137" t="s">
        <v>944</v>
      </c>
      <c r="E12" s="254" t="s">
        <v>988</v>
      </c>
      <c r="F12" s="139"/>
      <c r="G12" s="134"/>
      <c r="H12" s="134"/>
      <c r="I12" s="134"/>
      <c r="J12" s="134">
        <v>25</v>
      </c>
      <c r="K12" s="134">
        <v>7</v>
      </c>
      <c r="L12" s="134">
        <v>8</v>
      </c>
      <c r="M12" s="134">
        <v>10</v>
      </c>
      <c r="N12" s="134">
        <v>10</v>
      </c>
      <c r="O12" s="134">
        <v>10</v>
      </c>
      <c r="P12" s="134">
        <v>15</v>
      </c>
      <c r="Q12" s="134">
        <v>10</v>
      </c>
      <c r="R12" s="143">
        <f t="shared" si="0"/>
        <v>1</v>
      </c>
      <c r="S12" s="144">
        <f>SUM(J12:R12)</f>
        <v>96</v>
      </c>
      <c r="T12" s="143" t="str">
        <f>IF(S12&gt;=90,"Xuất sắc",IF(S12&gt;=80,"Tốt",IF(S12&gt;=70,"Khá",IF(S12&gt;=50,"TB","Yếu"))))</f>
        <v>Xuất sắc</v>
      </c>
      <c r="U12" s="145" t="s">
        <v>438</v>
      </c>
      <c r="V12" s="146" t="s">
        <v>182</v>
      </c>
      <c r="W12" s="147"/>
    </row>
    <row r="13" spans="1:23" s="63" customFormat="1" ht="26.25" customHeight="1">
      <c r="A13" s="134">
        <v>6</v>
      </c>
      <c r="B13" s="140">
        <v>2310050006</v>
      </c>
      <c r="C13" s="136" t="s">
        <v>976</v>
      </c>
      <c r="D13" s="137" t="s">
        <v>188</v>
      </c>
      <c r="E13" s="138"/>
      <c r="F13" s="139"/>
      <c r="G13" s="134"/>
      <c r="H13" s="134"/>
      <c r="I13" s="134"/>
      <c r="J13" s="134">
        <v>25</v>
      </c>
      <c r="K13" s="134">
        <v>0</v>
      </c>
      <c r="L13" s="134">
        <v>0</v>
      </c>
      <c r="M13" s="134">
        <v>5</v>
      </c>
      <c r="N13" s="134">
        <v>0</v>
      </c>
      <c r="O13" s="134">
        <v>0</v>
      </c>
      <c r="P13" s="134">
        <v>10</v>
      </c>
      <c r="Q13" s="134">
        <v>0</v>
      </c>
      <c r="R13" s="143">
        <f t="shared" si="0"/>
        <v>0</v>
      </c>
      <c r="S13" s="144">
        <f>SUM(J13:R13)</f>
        <v>40</v>
      </c>
      <c r="T13" s="143" t="str">
        <f>IF(S13&gt;=90,"Xuất sắc",IF(S13&gt;=80,"Tốt",IF(S13&gt;=70,"Khá",IF(S13&gt;=50,"TB","Yếu"))))</f>
        <v>Yếu</v>
      </c>
      <c r="U13" s="145" t="s">
        <v>376</v>
      </c>
      <c r="V13" s="146" t="s">
        <v>189</v>
      </c>
      <c r="W13" s="62"/>
    </row>
    <row r="14" spans="1:23" s="63" customFormat="1" ht="26.25" customHeight="1">
      <c r="A14" s="134">
        <v>7</v>
      </c>
      <c r="B14" s="140">
        <v>2310050007</v>
      </c>
      <c r="C14" s="136" t="s">
        <v>945</v>
      </c>
      <c r="D14" s="137" t="s">
        <v>188</v>
      </c>
      <c r="E14" s="138"/>
      <c r="F14" s="139"/>
      <c r="G14" s="134"/>
      <c r="H14" s="134"/>
      <c r="I14" s="134"/>
      <c r="J14" s="134">
        <v>25</v>
      </c>
      <c r="K14" s="134">
        <v>5</v>
      </c>
      <c r="L14" s="134">
        <v>0</v>
      </c>
      <c r="M14" s="134">
        <v>5</v>
      </c>
      <c r="N14" s="134">
        <v>0</v>
      </c>
      <c r="O14" s="134">
        <v>0</v>
      </c>
      <c r="P14" s="134">
        <v>10</v>
      </c>
      <c r="Q14" s="134">
        <v>0</v>
      </c>
      <c r="R14" s="143"/>
      <c r="S14" s="144">
        <f>SUM(J14:R14)</f>
        <v>45</v>
      </c>
      <c r="T14" s="143" t="str">
        <f>IF(S14&gt;=90,"Xuất sắc",IF(S14&gt;=80,"Tốt",IF(S14&gt;=70,"Khá",IF(S14&gt;=50,"TB","Yếu"))))</f>
        <v>Yếu</v>
      </c>
      <c r="U14" s="145" t="s">
        <v>907</v>
      </c>
      <c r="V14" s="146" t="s">
        <v>189</v>
      </c>
      <c r="W14" s="147"/>
    </row>
    <row r="15" spans="1:23" s="63" customFormat="1" ht="26.25" customHeight="1">
      <c r="A15" s="134">
        <v>8</v>
      </c>
      <c r="B15" s="140">
        <v>2310050008</v>
      </c>
      <c r="C15" s="136" t="s">
        <v>946</v>
      </c>
      <c r="D15" s="137" t="s">
        <v>188</v>
      </c>
      <c r="E15" s="138" t="s">
        <v>396</v>
      </c>
      <c r="F15" s="139"/>
      <c r="G15" s="134"/>
      <c r="H15" s="134"/>
      <c r="I15" s="134"/>
      <c r="J15" s="64">
        <v>25</v>
      </c>
      <c r="K15" s="64">
        <v>7</v>
      </c>
      <c r="L15" s="64">
        <v>8</v>
      </c>
      <c r="M15" s="64">
        <v>10</v>
      </c>
      <c r="N15" s="64">
        <v>10</v>
      </c>
      <c r="O15" s="64">
        <v>0</v>
      </c>
      <c r="P15" s="64">
        <v>15</v>
      </c>
      <c r="Q15" s="134">
        <v>0</v>
      </c>
      <c r="R15" s="143">
        <v>0</v>
      </c>
      <c r="S15" s="144">
        <f>SUM(J15:R15)</f>
        <v>75</v>
      </c>
      <c r="T15" s="143" t="str">
        <f>IF(S15&gt;=90,"Xuất sắc",IF(S15&gt;=80,"Tốt",IF(S15&gt;=70,"Khá",IF(S15&gt;=50,"TB","Yếu"))))</f>
        <v>Khá</v>
      </c>
      <c r="U15" s="145" t="s">
        <v>382</v>
      </c>
      <c r="V15" s="146" t="s">
        <v>182</v>
      </c>
      <c r="W15" s="147"/>
    </row>
    <row r="16" spans="1:23" s="63" customFormat="1" ht="26.25" customHeight="1">
      <c r="A16" s="134">
        <v>9</v>
      </c>
      <c r="B16" s="140">
        <v>2310050009</v>
      </c>
      <c r="C16" s="136" t="s">
        <v>135</v>
      </c>
      <c r="D16" s="137" t="s">
        <v>188</v>
      </c>
      <c r="E16" s="138" t="s">
        <v>396</v>
      </c>
      <c r="F16" s="139"/>
      <c r="G16" s="134"/>
      <c r="H16" s="134"/>
      <c r="I16" s="134"/>
      <c r="J16" s="134">
        <v>25</v>
      </c>
      <c r="K16" s="134">
        <v>7</v>
      </c>
      <c r="L16" s="134">
        <v>8</v>
      </c>
      <c r="M16" s="134">
        <v>10</v>
      </c>
      <c r="N16" s="134">
        <v>10</v>
      </c>
      <c r="O16" s="134">
        <v>0</v>
      </c>
      <c r="P16" s="134">
        <v>15</v>
      </c>
      <c r="Q16" s="134">
        <v>0</v>
      </c>
      <c r="R16" s="143">
        <f t="shared" si="0"/>
        <v>0</v>
      </c>
      <c r="S16" s="144">
        <f>SUM(J16:R16)</f>
        <v>75</v>
      </c>
      <c r="T16" s="143" t="str">
        <f>IF(S16&gt;=90,"Xuất sắc",IF(S16&gt;=80,"Tốt",IF(S16&gt;=70,"Khá",IF(S16&gt;=50,"TB","Yếu"))))</f>
        <v>Khá</v>
      </c>
      <c r="U16" s="145" t="s">
        <v>213</v>
      </c>
      <c r="V16" s="146" t="s">
        <v>189</v>
      </c>
      <c r="W16" s="147"/>
    </row>
    <row r="17" spans="1:23" s="63" customFormat="1" ht="26.25" customHeight="1">
      <c r="A17" s="134">
        <v>10</v>
      </c>
      <c r="B17" s="140">
        <v>2310050010</v>
      </c>
      <c r="C17" s="136" t="s">
        <v>718</v>
      </c>
      <c r="D17" s="137" t="s">
        <v>481</v>
      </c>
      <c r="E17" s="138"/>
      <c r="F17" s="139"/>
      <c r="G17" s="134"/>
      <c r="H17" s="134"/>
      <c r="I17" s="134"/>
      <c r="J17" s="134">
        <v>25</v>
      </c>
      <c r="K17" s="134">
        <v>7</v>
      </c>
      <c r="L17" s="134">
        <v>0</v>
      </c>
      <c r="M17" s="134">
        <v>10</v>
      </c>
      <c r="N17" s="134">
        <v>5</v>
      </c>
      <c r="O17" s="134">
        <v>0</v>
      </c>
      <c r="P17" s="134">
        <v>15</v>
      </c>
      <c r="Q17" s="134">
        <v>0</v>
      </c>
      <c r="R17" s="143"/>
      <c r="S17" s="144">
        <f>SUM(J17:R17)</f>
        <v>62</v>
      </c>
      <c r="T17" s="143" t="str">
        <f>IF(S17&gt;=90,"Xuất sắc",IF(S17&gt;=80,"Tốt",IF(S17&gt;=70,"Khá",IF(S17&gt;=50,"TB","Yếu"))))</f>
        <v>TB</v>
      </c>
      <c r="U17" s="145" t="s">
        <v>495</v>
      </c>
      <c r="V17" s="146" t="s">
        <v>182</v>
      </c>
      <c r="W17" s="147"/>
    </row>
    <row r="18" spans="1:23" s="63" customFormat="1" ht="26.25" customHeight="1">
      <c r="A18" s="134">
        <v>11</v>
      </c>
      <c r="B18" s="140">
        <v>2310050011</v>
      </c>
      <c r="C18" s="136" t="s">
        <v>977</v>
      </c>
      <c r="D18" s="137" t="s">
        <v>43</v>
      </c>
      <c r="E18" s="138"/>
      <c r="F18" s="139"/>
      <c r="G18" s="134"/>
      <c r="H18" s="134"/>
      <c r="I18" s="134"/>
      <c r="J18" s="134">
        <v>25</v>
      </c>
      <c r="K18" s="134">
        <v>4</v>
      </c>
      <c r="L18" s="134">
        <v>8</v>
      </c>
      <c r="M18" s="134">
        <v>10</v>
      </c>
      <c r="N18" s="134">
        <v>5</v>
      </c>
      <c r="O18" s="134">
        <v>0</v>
      </c>
      <c r="P18" s="134">
        <v>13</v>
      </c>
      <c r="Q18" s="134">
        <v>0</v>
      </c>
      <c r="R18" s="143">
        <f t="shared" si="0"/>
        <v>0</v>
      </c>
      <c r="S18" s="144">
        <f>SUM(J18:R18)</f>
        <v>65</v>
      </c>
      <c r="T18" s="143" t="str">
        <f>IF(S18&gt;=90,"Xuất sắc",IF(S18&gt;=80,"Tốt",IF(S18&gt;=70,"Khá",IF(S18&gt;=50,"TB","Yếu"))))</f>
        <v>TB</v>
      </c>
      <c r="U18" s="145" t="s">
        <v>528</v>
      </c>
      <c r="V18" s="146" t="s">
        <v>189</v>
      </c>
      <c r="W18" s="147"/>
    </row>
    <row r="19" spans="1:23" s="63" customFormat="1" ht="26.25" customHeight="1">
      <c r="A19" s="134">
        <v>12</v>
      </c>
      <c r="B19" s="140">
        <v>2310050012</v>
      </c>
      <c r="C19" s="136" t="s">
        <v>684</v>
      </c>
      <c r="D19" s="137" t="s">
        <v>43</v>
      </c>
      <c r="E19" s="138"/>
      <c r="F19" s="139"/>
      <c r="G19" s="134"/>
      <c r="H19" s="134"/>
      <c r="I19" s="134"/>
      <c r="J19" s="134">
        <v>25</v>
      </c>
      <c r="K19" s="134">
        <v>7</v>
      </c>
      <c r="L19" s="134">
        <v>8</v>
      </c>
      <c r="M19" s="134">
        <v>10</v>
      </c>
      <c r="N19" s="134">
        <v>0</v>
      </c>
      <c r="O19" s="134">
        <v>0</v>
      </c>
      <c r="P19" s="134">
        <v>15</v>
      </c>
      <c r="Q19" s="134">
        <v>0</v>
      </c>
      <c r="R19" s="143">
        <f t="shared" si="0"/>
        <v>1</v>
      </c>
      <c r="S19" s="144">
        <f>SUM(J19:R19)</f>
        <v>66</v>
      </c>
      <c r="T19" s="143" t="str">
        <f>IF(S19&gt;=90,"Xuất sắc",IF(S19&gt;=80,"Tốt",IF(S19&gt;=70,"Khá",IF(S19&gt;=50,"TB","Yếu"))))</f>
        <v>TB</v>
      </c>
      <c r="U19" s="145" t="s">
        <v>205</v>
      </c>
      <c r="V19" s="146" t="s">
        <v>182</v>
      </c>
      <c r="W19" s="147"/>
    </row>
    <row r="20" spans="1:23" s="63" customFormat="1" ht="26.25" customHeight="1">
      <c r="A20" s="134">
        <v>13</v>
      </c>
      <c r="B20" s="140">
        <v>2310050013</v>
      </c>
      <c r="C20" s="136" t="s">
        <v>947</v>
      </c>
      <c r="D20" s="137" t="s">
        <v>60</v>
      </c>
      <c r="E20" s="138"/>
      <c r="F20" s="139"/>
      <c r="G20" s="134"/>
      <c r="H20" s="134"/>
      <c r="I20" s="134"/>
      <c r="J20" s="134">
        <v>25</v>
      </c>
      <c r="K20" s="134">
        <v>3</v>
      </c>
      <c r="L20" s="161">
        <v>0</v>
      </c>
      <c r="M20" s="134">
        <v>10</v>
      </c>
      <c r="N20" s="134">
        <v>0</v>
      </c>
      <c r="O20" s="134">
        <v>0</v>
      </c>
      <c r="P20" s="134">
        <v>14</v>
      </c>
      <c r="Q20" s="134">
        <v>0</v>
      </c>
      <c r="R20" s="143">
        <f t="shared" si="0"/>
        <v>0</v>
      </c>
      <c r="S20" s="144">
        <f>SUM(J20:R20)</f>
        <v>52</v>
      </c>
      <c r="T20" s="143" t="str">
        <f>IF(S20&gt;=90,"Xuất sắc",IF(S20&gt;=80,"Tốt",IF(S20&gt;=70,"Khá",IF(S20&gt;=50,"TB","Yếu"))))</f>
        <v>TB</v>
      </c>
      <c r="U20" s="145" t="s">
        <v>213</v>
      </c>
      <c r="V20" s="146" t="s">
        <v>189</v>
      </c>
      <c r="W20" s="147"/>
    </row>
    <row r="21" spans="1:23" s="63" customFormat="1" ht="26.25" customHeight="1">
      <c r="A21" s="134">
        <v>14</v>
      </c>
      <c r="B21" s="140">
        <v>2310050014</v>
      </c>
      <c r="C21" s="136" t="s">
        <v>67</v>
      </c>
      <c r="D21" s="137" t="s">
        <v>70</v>
      </c>
      <c r="E21" s="138"/>
      <c r="F21" s="139"/>
      <c r="G21" s="134"/>
      <c r="H21" s="134"/>
      <c r="I21" s="134"/>
      <c r="J21" s="134">
        <v>25</v>
      </c>
      <c r="K21" s="134">
        <v>5</v>
      </c>
      <c r="L21" s="134">
        <v>0</v>
      </c>
      <c r="M21" s="134">
        <v>5</v>
      </c>
      <c r="N21" s="134">
        <v>0</v>
      </c>
      <c r="O21" s="134">
        <v>0</v>
      </c>
      <c r="P21" s="134">
        <v>5</v>
      </c>
      <c r="Q21" s="134">
        <v>0</v>
      </c>
      <c r="R21" s="143">
        <f t="shared" si="0"/>
        <v>0</v>
      </c>
      <c r="S21" s="144">
        <f>SUM(J21:R21)</f>
        <v>40</v>
      </c>
      <c r="T21" s="143" t="str">
        <f>IF(S21&gt;=90,"Xuất sắc",IF(S21&gt;=80,"Tốt",IF(S21&gt;=70,"Khá",IF(S21&gt;=50,"TB","Yếu"))))</f>
        <v>Yếu</v>
      </c>
      <c r="U21" s="145" t="s">
        <v>905</v>
      </c>
      <c r="V21" s="146" t="s">
        <v>189</v>
      </c>
      <c r="W21" s="147"/>
    </row>
    <row r="22" spans="1:23" s="63" customFormat="1" ht="26.25" customHeight="1">
      <c r="A22" s="134">
        <v>15</v>
      </c>
      <c r="B22" s="140">
        <v>2310050015</v>
      </c>
      <c r="C22" s="136" t="s">
        <v>978</v>
      </c>
      <c r="D22" s="137" t="s">
        <v>639</v>
      </c>
      <c r="E22" s="138"/>
      <c r="F22" s="139"/>
      <c r="G22" s="134"/>
      <c r="H22" s="134"/>
      <c r="I22" s="134"/>
      <c r="J22" s="134">
        <v>25</v>
      </c>
      <c r="K22" s="134">
        <v>7</v>
      </c>
      <c r="L22" s="134">
        <v>0</v>
      </c>
      <c r="M22" s="134">
        <v>5</v>
      </c>
      <c r="N22" s="134">
        <v>0</v>
      </c>
      <c r="O22" s="134">
        <v>0</v>
      </c>
      <c r="P22" s="134">
        <v>13</v>
      </c>
      <c r="Q22" s="134">
        <v>0</v>
      </c>
      <c r="R22" s="143"/>
      <c r="S22" s="144">
        <f>SUM(J22:R22)</f>
        <v>50</v>
      </c>
      <c r="T22" s="143" t="str">
        <f>IF(S22&gt;=90,"Xuất sắc",IF(S22&gt;=80,"Tốt",IF(S22&gt;=70,"Khá",IF(S22&gt;=50,"TB","Yếu"))))</f>
        <v>TB</v>
      </c>
      <c r="U22" s="145" t="s">
        <v>602</v>
      </c>
      <c r="V22" s="146" t="s">
        <v>189</v>
      </c>
      <c r="W22" s="147"/>
    </row>
    <row r="23" spans="1:23" s="63" customFormat="1" ht="26.25" customHeight="1">
      <c r="A23" s="134">
        <v>16</v>
      </c>
      <c r="B23" s="140">
        <v>2310050016</v>
      </c>
      <c r="C23" s="136" t="s">
        <v>917</v>
      </c>
      <c r="D23" s="137" t="s">
        <v>384</v>
      </c>
      <c r="E23" s="138"/>
      <c r="F23" s="139"/>
      <c r="G23" s="134"/>
      <c r="H23" s="134"/>
      <c r="I23" s="134"/>
      <c r="J23" s="134">
        <v>25</v>
      </c>
      <c r="K23" s="134">
        <v>7</v>
      </c>
      <c r="L23" s="161">
        <v>7</v>
      </c>
      <c r="M23" s="134">
        <v>10</v>
      </c>
      <c r="N23" s="134">
        <v>0</v>
      </c>
      <c r="O23" s="134">
        <v>0</v>
      </c>
      <c r="P23" s="134">
        <v>15</v>
      </c>
      <c r="Q23" s="161">
        <v>0</v>
      </c>
      <c r="R23" s="143">
        <f t="shared" si="0"/>
        <v>1</v>
      </c>
      <c r="S23" s="144">
        <f>SUM(J23:R23)</f>
        <v>65</v>
      </c>
      <c r="T23" s="143" t="str">
        <f>IF(S23&gt;=90,"Xuất sắc",IF(S23&gt;=80,"Tốt",IF(S23&gt;=70,"Khá",IF(S23&gt;=50,"TB","Yếu"))))</f>
        <v>TB</v>
      </c>
      <c r="U23" s="145" t="s">
        <v>466</v>
      </c>
      <c r="V23" s="146" t="s">
        <v>182</v>
      </c>
      <c r="W23" s="62"/>
    </row>
    <row r="24" spans="1:23" s="63" customFormat="1" ht="26.25" customHeight="1">
      <c r="A24" s="134">
        <v>17</v>
      </c>
      <c r="B24" s="140">
        <v>2310050017</v>
      </c>
      <c r="C24" s="136" t="s">
        <v>948</v>
      </c>
      <c r="D24" s="137" t="s">
        <v>73</v>
      </c>
      <c r="E24" s="138"/>
      <c r="F24" s="139"/>
      <c r="G24" s="134"/>
      <c r="H24" s="134"/>
      <c r="I24" s="134"/>
      <c r="J24" s="64">
        <v>25</v>
      </c>
      <c r="K24" s="64">
        <v>5</v>
      </c>
      <c r="L24" s="64">
        <v>7</v>
      </c>
      <c r="M24" s="64">
        <v>10</v>
      </c>
      <c r="N24" s="64">
        <v>0</v>
      </c>
      <c r="O24" s="64">
        <v>0</v>
      </c>
      <c r="P24" s="64">
        <v>15</v>
      </c>
      <c r="Q24" s="64">
        <v>0</v>
      </c>
      <c r="R24" s="143">
        <v>0</v>
      </c>
      <c r="S24" s="144">
        <f>SUM(J24:R24)</f>
        <v>62</v>
      </c>
      <c r="T24" s="143" t="str">
        <f>IF(S24&gt;=90,"Xuất sắc",IF(S24&gt;=80,"Tốt",IF(S24&gt;=70,"Khá",IF(S24&gt;=50,"TB","Yếu"))))</f>
        <v>TB</v>
      </c>
      <c r="U24" s="145" t="s">
        <v>606</v>
      </c>
      <c r="V24" s="146" t="s">
        <v>189</v>
      </c>
      <c r="W24" s="147"/>
    </row>
    <row r="25" spans="1:23" s="63" customFormat="1" ht="26.25" customHeight="1">
      <c r="A25" s="134">
        <v>18</v>
      </c>
      <c r="B25" s="140">
        <v>2310050018</v>
      </c>
      <c r="C25" s="136" t="s">
        <v>949</v>
      </c>
      <c r="D25" s="137" t="s">
        <v>349</v>
      </c>
      <c r="E25" s="138"/>
      <c r="F25" s="139"/>
      <c r="G25" s="134"/>
      <c r="H25" s="134"/>
      <c r="I25" s="134"/>
      <c r="J25" s="134">
        <v>25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10</v>
      </c>
      <c r="Q25" s="134">
        <v>0</v>
      </c>
      <c r="R25" s="143">
        <f t="shared" si="0"/>
        <v>0</v>
      </c>
      <c r="S25" s="144">
        <f>SUM(J25:R25)</f>
        <v>35</v>
      </c>
      <c r="T25" s="143" t="str">
        <f>IF(S25&gt;=90,"Xuất sắc",IF(S25&gt;=80,"Tốt",IF(S25&gt;=70,"Khá",IF(S25&gt;=50,"TB","Yếu"))))</f>
        <v>Yếu</v>
      </c>
      <c r="U25" s="145" t="s">
        <v>376</v>
      </c>
      <c r="V25" s="146" t="s">
        <v>189</v>
      </c>
      <c r="W25" s="147"/>
    </row>
    <row r="26" spans="1:23" s="63" customFormat="1" ht="26.25" customHeight="1">
      <c r="A26" s="134">
        <v>19</v>
      </c>
      <c r="B26" s="140">
        <v>2310050019</v>
      </c>
      <c r="C26" s="136" t="s">
        <v>950</v>
      </c>
      <c r="D26" s="137" t="s">
        <v>61</v>
      </c>
      <c r="E26" s="138"/>
      <c r="F26" s="139"/>
      <c r="G26" s="134"/>
      <c r="H26" s="134"/>
      <c r="I26" s="134"/>
      <c r="J26" s="134">
        <v>25</v>
      </c>
      <c r="K26" s="134">
        <v>7</v>
      </c>
      <c r="L26" s="161">
        <v>0</v>
      </c>
      <c r="M26" s="161">
        <v>10</v>
      </c>
      <c r="N26" s="134">
        <v>10</v>
      </c>
      <c r="O26" s="134">
        <v>0</v>
      </c>
      <c r="P26" s="134">
        <v>11</v>
      </c>
      <c r="Q26" s="161">
        <v>0</v>
      </c>
      <c r="R26" s="143">
        <f t="shared" si="0"/>
        <v>0</v>
      </c>
      <c r="S26" s="144">
        <f>SUM(J26:R26)</f>
        <v>63</v>
      </c>
      <c r="T26" s="143" t="str">
        <f>IF(S26&gt;=90,"Xuất sắc",IF(S26&gt;=80,"Tốt",IF(S26&gt;=70,"Khá",IF(S26&gt;=50,"TB","Yếu"))))</f>
        <v>TB</v>
      </c>
      <c r="U26" s="145" t="s">
        <v>460</v>
      </c>
      <c r="V26" s="146" t="s">
        <v>189</v>
      </c>
      <c r="W26" s="62"/>
    </row>
    <row r="27" spans="1:23" s="63" customFormat="1" ht="26.25" customHeight="1">
      <c r="A27" s="134">
        <v>20</v>
      </c>
      <c r="B27" s="140">
        <v>2310050020</v>
      </c>
      <c r="C27" s="136" t="s">
        <v>951</v>
      </c>
      <c r="D27" s="137" t="s">
        <v>177</v>
      </c>
      <c r="E27" s="138"/>
      <c r="F27" s="139"/>
      <c r="G27" s="134"/>
      <c r="H27" s="134"/>
      <c r="I27" s="134"/>
      <c r="J27" s="64">
        <v>25</v>
      </c>
      <c r="K27" s="64">
        <v>6</v>
      </c>
      <c r="L27" s="64">
        <v>0</v>
      </c>
      <c r="M27" s="64">
        <v>5</v>
      </c>
      <c r="N27" s="64">
        <v>0</v>
      </c>
      <c r="O27" s="64">
        <v>0</v>
      </c>
      <c r="P27" s="64">
        <v>12</v>
      </c>
      <c r="Q27" s="64">
        <v>0</v>
      </c>
      <c r="R27" s="143">
        <v>0</v>
      </c>
      <c r="S27" s="144">
        <f>SUM(J27:R27)</f>
        <v>48</v>
      </c>
      <c r="T27" s="143" t="str">
        <f>IF(S27&gt;=90,"Xuất sắc",IF(S27&gt;=80,"Tốt",IF(S27&gt;=70,"Khá",IF(S27&gt;=50,"TB","Yếu"))))</f>
        <v>Yếu</v>
      </c>
      <c r="U27" s="145" t="s">
        <v>606</v>
      </c>
      <c r="V27" s="146" t="s">
        <v>189</v>
      </c>
      <c r="W27" s="147"/>
    </row>
    <row r="28" spans="1:23" s="63" customFormat="1" ht="26.25" customHeight="1">
      <c r="A28" s="134">
        <v>21</v>
      </c>
      <c r="B28" s="140">
        <v>2310050021</v>
      </c>
      <c r="C28" s="136" t="s">
        <v>979</v>
      </c>
      <c r="D28" s="137" t="s">
        <v>240</v>
      </c>
      <c r="E28" s="138"/>
      <c r="F28" s="139"/>
      <c r="G28" s="134"/>
      <c r="H28" s="134"/>
      <c r="I28" s="134"/>
      <c r="J28" s="134">
        <v>25</v>
      </c>
      <c r="K28" s="134">
        <v>6</v>
      </c>
      <c r="L28" s="134">
        <v>8</v>
      </c>
      <c r="M28" s="134">
        <v>10</v>
      </c>
      <c r="N28" s="134">
        <v>0</v>
      </c>
      <c r="O28" s="134">
        <v>0</v>
      </c>
      <c r="P28" s="134">
        <v>15</v>
      </c>
      <c r="Q28" s="134">
        <v>5</v>
      </c>
      <c r="R28" s="143">
        <f t="shared" si="0"/>
        <v>3</v>
      </c>
      <c r="S28" s="144">
        <f>SUM(J28:R28)</f>
        <v>72</v>
      </c>
      <c r="T28" s="143" t="str">
        <f>IF(S28&gt;=90,"Xuất sắc",IF(S28&gt;=80,"Tốt",IF(S28&gt;=70,"Khá",IF(S28&gt;=50,"TB","Yếu"))))</f>
        <v>Khá</v>
      </c>
      <c r="U28" s="145" t="s">
        <v>479</v>
      </c>
      <c r="V28" s="146" t="s">
        <v>186</v>
      </c>
      <c r="W28" s="62"/>
    </row>
    <row r="29" spans="1:23" s="63" customFormat="1" ht="26.25" customHeight="1">
      <c r="A29" s="134">
        <v>22</v>
      </c>
      <c r="B29" s="140">
        <v>2310050022</v>
      </c>
      <c r="C29" s="136" t="s">
        <v>952</v>
      </c>
      <c r="D29" s="137" t="s">
        <v>31</v>
      </c>
      <c r="E29" s="138"/>
      <c r="F29" s="139"/>
      <c r="G29" s="134"/>
      <c r="H29" s="134"/>
      <c r="I29" s="134"/>
      <c r="J29" s="134">
        <v>25</v>
      </c>
      <c r="K29" s="134">
        <v>0</v>
      </c>
      <c r="L29" s="134">
        <v>0</v>
      </c>
      <c r="M29" s="134">
        <v>10</v>
      </c>
      <c r="N29" s="134">
        <v>10</v>
      </c>
      <c r="O29" s="134">
        <v>0</v>
      </c>
      <c r="P29" s="134">
        <v>15</v>
      </c>
      <c r="Q29" s="134">
        <v>0</v>
      </c>
      <c r="R29" s="143"/>
      <c r="S29" s="144">
        <f>SUM(J29:R29)</f>
        <v>60</v>
      </c>
      <c r="T29" s="143" t="str">
        <f>IF(S29&gt;=90,"Xuất sắc",IF(S29&gt;=80,"Tốt",IF(S29&gt;=70,"Khá",IF(S29&gt;=50,"TB","Yếu"))))</f>
        <v>TB</v>
      </c>
      <c r="U29" s="145" t="s">
        <v>272</v>
      </c>
      <c r="V29" s="146" t="s">
        <v>273</v>
      </c>
      <c r="W29" s="147"/>
    </row>
    <row r="30" spans="1:23" s="63" customFormat="1" ht="26.25" customHeight="1">
      <c r="A30" s="134">
        <v>23</v>
      </c>
      <c r="B30" s="140">
        <v>2310050023</v>
      </c>
      <c r="C30" s="136" t="s">
        <v>980</v>
      </c>
      <c r="D30" s="137" t="s">
        <v>63</v>
      </c>
      <c r="E30" s="138"/>
      <c r="F30" s="139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43"/>
      <c r="S30" s="144"/>
      <c r="T30" s="143"/>
      <c r="U30" s="145" t="s">
        <v>460</v>
      </c>
      <c r="V30" s="146" t="s">
        <v>189</v>
      </c>
      <c r="W30" s="147"/>
    </row>
    <row r="31" spans="1:23" s="63" customFormat="1" ht="26.25" customHeight="1">
      <c r="A31" s="134">
        <v>24</v>
      </c>
      <c r="B31" s="140">
        <v>2310050024</v>
      </c>
      <c r="C31" s="136" t="s">
        <v>953</v>
      </c>
      <c r="D31" s="137" t="s">
        <v>110</v>
      </c>
      <c r="E31" s="138" t="s">
        <v>128</v>
      </c>
      <c r="F31" s="139"/>
      <c r="G31" s="134"/>
      <c r="H31" s="134"/>
      <c r="I31" s="134"/>
      <c r="J31" s="134">
        <v>25</v>
      </c>
      <c r="K31" s="134">
        <v>6</v>
      </c>
      <c r="L31" s="134">
        <v>4</v>
      </c>
      <c r="M31" s="134">
        <v>10</v>
      </c>
      <c r="N31" s="134">
        <v>10</v>
      </c>
      <c r="O31" s="134">
        <v>0</v>
      </c>
      <c r="P31" s="134">
        <v>15</v>
      </c>
      <c r="Q31" s="134">
        <v>0</v>
      </c>
      <c r="R31" s="143">
        <f t="shared" si="0"/>
        <v>1</v>
      </c>
      <c r="S31" s="144">
        <f>SUM(J31:R31)</f>
        <v>71</v>
      </c>
      <c r="T31" s="143" t="str">
        <f>IF(S31&gt;=90,"Xuất sắc",IF(S31&gt;=80,"Tốt",IF(S31&gt;=70,"Khá",IF(S31&gt;=50,"TB","Yếu"))))</f>
        <v>Khá</v>
      </c>
      <c r="U31" s="145" t="s">
        <v>510</v>
      </c>
      <c r="V31" s="146" t="s">
        <v>182</v>
      </c>
      <c r="W31" s="147"/>
    </row>
    <row r="32" spans="1:23" s="63" customFormat="1" ht="26.25" customHeight="1">
      <c r="A32" s="134">
        <v>25</v>
      </c>
      <c r="B32" s="140">
        <v>2310050025</v>
      </c>
      <c r="C32" s="136" t="s">
        <v>954</v>
      </c>
      <c r="D32" s="137" t="s">
        <v>247</v>
      </c>
      <c r="E32" s="138"/>
      <c r="F32" s="139"/>
      <c r="G32" s="134"/>
      <c r="H32" s="134"/>
      <c r="I32" s="134"/>
      <c r="J32" s="134">
        <v>25</v>
      </c>
      <c r="K32" s="134">
        <v>7</v>
      </c>
      <c r="L32" s="134">
        <v>8</v>
      </c>
      <c r="M32" s="134">
        <v>5</v>
      </c>
      <c r="N32" s="134">
        <v>5</v>
      </c>
      <c r="O32" s="134">
        <v>0</v>
      </c>
      <c r="P32" s="134">
        <v>15</v>
      </c>
      <c r="Q32" s="134">
        <v>5</v>
      </c>
      <c r="R32" s="143">
        <f t="shared" si="0"/>
        <v>3</v>
      </c>
      <c r="S32" s="144">
        <f>SUM(J32:R32)</f>
        <v>73</v>
      </c>
      <c r="T32" s="143" t="str">
        <f>IF(S32&gt;=90,"Xuất sắc",IF(S32&gt;=80,"Tốt",IF(S32&gt;=70,"Khá",IF(S32&gt;=50,"TB","Yếu"))))</f>
        <v>Khá</v>
      </c>
      <c r="U32" s="145" t="s">
        <v>539</v>
      </c>
      <c r="V32" s="146" t="s">
        <v>186</v>
      </c>
      <c r="W32" s="147"/>
    </row>
    <row r="33" spans="1:23" s="63" customFormat="1" ht="26.25" customHeight="1">
      <c r="A33" s="134">
        <v>26</v>
      </c>
      <c r="B33" s="140">
        <v>2310050026</v>
      </c>
      <c r="C33" s="136" t="s">
        <v>278</v>
      </c>
      <c r="D33" s="137" t="s">
        <v>36</v>
      </c>
      <c r="E33" s="138" t="s">
        <v>156</v>
      </c>
      <c r="F33" s="139"/>
      <c r="G33" s="134"/>
      <c r="H33" s="134"/>
      <c r="I33" s="134"/>
      <c r="J33" s="134">
        <v>25</v>
      </c>
      <c r="K33" s="134">
        <v>7</v>
      </c>
      <c r="L33" s="134">
        <v>8</v>
      </c>
      <c r="M33" s="134">
        <v>5</v>
      </c>
      <c r="N33" s="134">
        <v>10</v>
      </c>
      <c r="O33" s="134">
        <v>5</v>
      </c>
      <c r="P33" s="134">
        <v>15</v>
      </c>
      <c r="Q33" s="134">
        <v>0</v>
      </c>
      <c r="R33" s="143"/>
      <c r="S33" s="144">
        <f>SUM(J33:R33)</f>
        <v>75</v>
      </c>
      <c r="T33" s="143" t="str">
        <f>IF(S33&gt;=90,"Xuất sắc",IF(S33&gt;=80,"Tốt",IF(S33&gt;=70,"Khá",IF(S33&gt;=50,"TB","Yếu"))))</f>
        <v>Khá</v>
      </c>
      <c r="U33" s="145" t="s">
        <v>551</v>
      </c>
      <c r="V33" s="146" t="s">
        <v>186</v>
      </c>
      <c r="W33" s="147"/>
    </row>
    <row r="34" spans="1:23" s="63" customFormat="1" ht="26.25" customHeight="1">
      <c r="A34" s="134">
        <v>27</v>
      </c>
      <c r="B34" s="140">
        <v>2310050027</v>
      </c>
      <c r="C34" s="136" t="s">
        <v>955</v>
      </c>
      <c r="D34" s="137" t="s">
        <v>407</v>
      </c>
      <c r="E34" s="138"/>
      <c r="F34" s="139"/>
      <c r="G34" s="134"/>
      <c r="H34" s="134"/>
      <c r="I34" s="134"/>
      <c r="J34" s="134">
        <v>25</v>
      </c>
      <c r="K34" s="134">
        <v>7</v>
      </c>
      <c r="L34" s="134">
        <v>4</v>
      </c>
      <c r="M34" s="134">
        <v>10</v>
      </c>
      <c r="N34" s="134">
        <v>0</v>
      </c>
      <c r="O34" s="134">
        <v>0</v>
      </c>
      <c r="P34" s="134">
        <v>15</v>
      </c>
      <c r="Q34" s="134">
        <v>0</v>
      </c>
      <c r="R34" s="143">
        <f t="shared" si="0"/>
        <v>3</v>
      </c>
      <c r="S34" s="144">
        <f>SUM(J34:R34)</f>
        <v>64</v>
      </c>
      <c r="T34" s="143" t="str">
        <f>IF(S34&gt;=90,"Xuất sắc",IF(S34&gt;=80,"Tốt",IF(S34&gt;=70,"Khá",IF(S34&gt;=50,"TB","Yếu"))))</f>
        <v>TB</v>
      </c>
      <c r="U34" s="145" t="s">
        <v>539</v>
      </c>
      <c r="V34" s="146" t="s">
        <v>186</v>
      </c>
      <c r="W34" s="62"/>
    </row>
    <row r="35" spans="1:23" s="63" customFormat="1" ht="26.25" customHeight="1">
      <c r="A35" s="134">
        <v>28</v>
      </c>
      <c r="B35" s="140">
        <v>2310050028</v>
      </c>
      <c r="C35" s="136" t="s">
        <v>981</v>
      </c>
      <c r="D35" s="137" t="s">
        <v>407</v>
      </c>
      <c r="E35" s="138"/>
      <c r="F35" s="139"/>
      <c r="G35" s="134"/>
      <c r="H35" s="134"/>
      <c r="I35" s="134"/>
      <c r="J35" s="64">
        <v>25</v>
      </c>
      <c r="K35" s="64">
        <v>7</v>
      </c>
      <c r="L35" s="64">
        <v>4</v>
      </c>
      <c r="M35" s="64">
        <v>10</v>
      </c>
      <c r="N35" s="64">
        <v>5</v>
      </c>
      <c r="O35" s="64">
        <v>0</v>
      </c>
      <c r="P35" s="64">
        <v>15</v>
      </c>
      <c r="Q35" s="64">
        <v>5</v>
      </c>
      <c r="R35" s="143">
        <v>0</v>
      </c>
      <c r="S35" s="144">
        <f>SUM(J35:R35)</f>
        <v>71</v>
      </c>
      <c r="T35" s="143" t="str">
        <f>IF(S35&gt;=90,"Xuất sắc",IF(S35&gt;=80,"Tốt",IF(S35&gt;=70,"Khá",IF(S35&gt;=50,"TB","Yếu"))))</f>
        <v>Khá</v>
      </c>
      <c r="U35" s="145" t="s">
        <v>551</v>
      </c>
      <c r="V35" s="146" t="s">
        <v>186</v>
      </c>
      <c r="W35" s="147"/>
    </row>
    <row r="36" spans="1:23" s="63" customFormat="1" ht="26.25" customHeight="1">
      <c r="A36" s="134">
        <v>29</v>
      </c>
      <c r="B36" s="140">
        <v>2310050029</v>
      </c>
      <c r="C36" s="136" t="s">
        <v>956</v>
      </c>
      <c r="D36" s="137" t="s">
        <v>531</v>
      </c>
      <c r="E36" s="138"/>
      <c r="F36" s="139"/>
      <c r="G36" s="134"/>
      <c r="H36" s="134"/>
      <c r="I36" s="134"/>
      <c r="J36" s="134">
        <v>25</v>
      </c>
      <c r="K36" s="134">
        <v>7</v>
      </c>
      <c r="L36" s="134">
        <v>0</v>
      </c>
      <c r="M36" s="161">
        <v>5</v>
      </c>
      <c r="N36" s="134">
        <v>0</v>
      </c>
      <c r="O36" s="134">
        <v>0</v>
      </c>
      <c r="P36" s="134">
        <v>5</v>
      </c>
      <c r="Q36" s="134">
        <v>0</v>
      </c>
      <c r="R36" s="143">
        <f t="shared" si="0"/>
        <v>0</v>
      </c>
      <c r="S36" s="144">
        <f>SUM(J36:R36)</f>
        <v>42</v>
      </c>
      <c r="T36" s="143" t="str">
        <f>IF(S36&gt;=90,"Xuất sắc",IF(S36&gt;=80,"Tốt",IF(S36&gt;=70,"Khá",IF(S36&gt;=50,"TB","Yếu"))))</f>
        <v>Yếu</v>
      </c>
      <c r="U36" s="145" t="s">
        <v>909</v>
      </c>
      <c r="V36" s="146" t="s">
        <v>189</v>
      </c>
      <c r="W36" s="147"/>
    </row>
    <row r="37" spans="1:23" s="63" customFormat="1" ht="26.25" customHeight="1">
      <c r="A37" s="134">
        <v>30</v>
      </c>
      <c r="B37" s="140">
        <v>2310050030</v>
      </c>
      <c r="C37" s="136" t="s">
        <v>957</v>
      </c>
      <c r="D37" s="137" t="s">
        <v>271</v>
      </c>
      <c r="E37" s="138"/>
      <c r="F37" s="139"/>
      <c r="G37" s="134"/>
      <c r="H37" s="134"/>
      <c r="I37" s="134"/>
      <c r="J37" s="134">
        <v>25</v>
      </c>
      <c r="K37" s="134">
        <v>0</v>
      </c>
      <c r="L37" s="134">
        <v>8</v>
      </c>
      <c r="M37" s="161">
        <v>10</v>
      </c>
      <c r="N37" s="134">
        <v>10</v>
      </c>
      <c r="O37" s="134">
        <v>0</v>
      </c>
      <c r="P37" s="134">
        <v>15</v>
      </c>
      <c r="Q37" s="134">
        <v>0</v>
      </c>
      <c r="R37" s="143">
        <f t="shared" si="0"/>
        <v>3</v>
      </c>
      <c r="S37" s="144">
        <f>SUM(J37:R37)</f>
        <v>71</v>
      </c>
      <c r="T37" s="143" t="str">
        <f>IF(S37&gt;=90,"Xuất sắc",IF(S37&gt;=80,"Tốt",IF(S37&gt;=70,"Khá",IF(S37&gt;=50,"TB","Yếu"))))</f>
        <v>Khá</v>
      </c>
      <c r="U37" s="145" t="s">
        <v>446</v>
      </c>
      <c r="V37" s="146" t="s">
        <v>186</v>
      </c>
      <c r="W37" s="147"/>
    </row>
    <row r="38" spans="1:23" s="63" customFormat="1" ht="26.25" customHeight="1">
      <c r="A38" s="134">
        <v>31</v>
      </c>
      <c r="B38" s="140">
        <v>2310050031</v>
      </c>
      <c r="C38" s="136" t="s">
        <v>67</v>
      </c>
      <c r="D38" s="137" t="s">
        <v>65</v>
      </c>
      <c r="E38" s="138"/>
      <c r="F38" s="139"/>
      <c r="G38" s="134"/>
      <c r="H38" s="134"/>
      <c r="I38" s="134"/>
      <c r="J38" s="134">
        <v>25</v>
      </c>
      <c r="K38" s="134">
        <v>7</v>
      </c>
      <c r="L38" s="134">
        <v>8</v>
      </c>
      <c r="M38" s="134">
        <v>10</v>
      </c>
      <c r="N38" s="134">
        <v>5</v>
      </c>
      <c r="O38" s="134">
        <v>0</v>
      </c>
      <c r="P38" s="134">
        <v>13</v>
      </c>
      <c r="Q38" s="134">
        <v>0</v>
      </c>
      <c r="R38" s="143">
        <f t="shared" si="0"/>
        <v>1</v>
      </c>
      <c r="S38" s="144">
        <f>SUM(J38:R38)</f>
        <v>69</v>
      </c>
      <c r="T38" s="143" t="str">
        <f>IF(S38&gt;=90,"Xuất sắc",IF(S38&gt;=80,"Tốt",IF(S38&gt;=70,"Khá",IF(S38&gt;=50,"TB","Yếu"))))</f>
        <v>TB</v>
      </c>
      <c r="U38" s="145" t="s">
        <v>456</v>
      </c>
      <c r="V38" s="146" t="s">
        <v>182</v>
      </c>
      <c r="W38" s="65"/>
    </row>
    <row r="39" spans="1:23" s="63" customFormat="1" ht="26.25" customHeight="1">
      <c r="A39" s="134">
        <v>32</v>
      </c>
      <c r="B39" s="140">
        <v>2310050032</v>
      </c>
      <c r="C39" s="136" t="s">
        <v>949</v>
      </c>
      <c r="D39" s="137" t="s">
        <v>280</v>
      </c>
      <c r="E39" s="138"/>
      <c r="F39" s="139"/>
      <c r="G39" s="134"/>
      <c r="H39" s="134"/>
      <c r="I39" s="134"/>
      <c r="J39" s="134">
        <v>25</v>
      </c>
      <c r="K39" s="134">
        <v>7</v>
      </c>
      <c r="L39" s="134">
        <v>8</v>
      </c>
      <c r="M39" s="134">
        <v>10</v>
      </c>
      <c r="N39" s="134">
        <v>5</v>
      </c>
      <c r="O39" s="134">
        <v>0</v>
      </c>
      <c r="P39" s="134">
        <v>15</v>
      </c>
      <c r="Q39" s="134">
        <v>0</v>
      </c>
      <c r="R39" s="143">
        <f t="shared" si="0"/>
        <v>3</v>
      </c>
      <c r="S39" s="144">
        <f>SUM(J39:R39)</f>
        <v>73</v>
      </c>
      <c r="T39" s="143" t="str">
        <f>IF(S39&gt;=90,"Xuất sắc",IF(S39&gt;=80,"Tốt",IF(S39&gt;=70,"Khá",IF(S39&gt;=50,"TB","Yếu"))))</f>
        <v>Khá</v>
      </c>
      <c r="U39" s="145" t="s">
        <v>446</v>
      </c>
      <c r="V39" s="146" t="s">
        <v>186</v>
      </c>
      <c r="W39" s="62"/>
    </row>
    <row r="40" spans="1:23" s="63" customFormat="1" ht="26.25" customHeight="1">
      <c r="A40" s="134">
        <v>33</v>
      </c>
      <c r="B40" s="140">
        <v>2310050033</v>
      </c>
      <c r="C40" s="136" t="s">
        <v>39</v>
      </c>
      <c r="D40" s="137" t="s">
        <v>280</v>
      </c>
      <c r="E40" s="138"/>
      <c r="F40" s="139"/>
      <c r="G40" s="134"/>
      <c r="H40" s="134"/>
      <c r="I40" s="134"/>
      <c r="J40" s="134">
        <v>25</v>
      </c>
      <c r="K40" s="134">
        <v>4</v>
      </c>
      <c r="L40" s="134">
        <v>0</v>
      </c>
      <c r="M40" s="134">
        <v>10</v>
      </c>
      <c r="N40" s="134">
        <v>0</v>
      </c>
      <c r="O40" s="134">
        <v>0</v>
      </c>
      <c r="P40" s="134">
        <v>15</v>
      </c>
      <c r="Q40" s="134">
        <v>0</v>
      </c>
      <c r="R40" s="143">
        <f t="shared" si="0"/>
        <v>1</v>
      </c>
      <c r="S40" s="144">
        <f>SUM(J40:R40)</f>
        <v>55</v>
      </c>
      <c r="T40" s="143" t="str">
        <f>IF(S40&gt;=90,"Xuất sắc",IF(S40&gt;=80,"Tốt",IF(S40&gt;=70,"Khá",IF(S40&gt;=50,"TB","Yếu"))))</f>
        <v>TB</v>
      </c>
      <c r="U40" s="145" t="s">
        <v>510</v>
      </c>
      <c r="V40" s="146" t="s">
        <v>182</v>
      </c>
      <c r="W40" s="147"/>
    </row>
    <row r="41" spans="1:23" s="63" customFormat="1" ht="26.25" customHeight="1">
      <c r="A41" s="134">
        <v>34</v>
      </c>
      <c r="B41" s="140">
        <v>2310050034</v>
      </c>
      <c r="C41" s="136" t="s">
        <v>982</v>
      </c>
      <c r="D41" s="137" t="s">
        <v>958</v>
      </c>
      <c r="E41" s="138"/>
      <c r="F41" s="139"/>
      <c r="G41" s="134"/>
      <c r="H41" s="134"/>
      <c r="I41" s="134"/>
      <c r="J41" s="134">
        <v>25</v>
      </c>
      <c r="K41" s="134">
        <v>4</v>
      </c>
      <c r="L41" s="134">
        <v>0</v>
      </c>
      <c r="M41" s="134">
        <v>5</v>
      </c>
      <c r="N41" s="134">
        <v>0</v>
      </c>
      <c r="O41" s="134">
        <v>0</v>
      </c>
      <c r="P41" s="134">
        <v>10</v>
      </c>
      <c r="Q41" s="134">
        <v>0</v>
      </c>
      <c r="R41" s="143">
        <f t="shared" si="0"/>
        <v>0</v>
      </c>
      <c r="S41" s="144">
        <f>SUM(J41:R41)</f>
        <v>44</v>
      </c>
      <c r="T41" s="143" t="str">
        <f>IF(S41&gt;=90,"Xuất sắc",IF(S41&gt;=80,"Tốt",IF(S41&gt;=70,"Khá",IF(S41&gt;=50,"TB","Yếu"))))</f>
        <v>Yếu</v>
      </c>
      <c r="U41" s="145" t="s">
        <v>903</v>
      </c>
      <c r="V41" s="146" t="s">
        <v>189</v>
      </c>
      <c r="W41" s="147"/>
    </row>
    <row r="42" spans="1:23" s="63" customFormat="1" ht="26.25" customHeight="1">
      <c r="A42" s="134">
        <v>35</v>
      </c>
      <c r="B42" s="140">
        <v>2310050035</v>
      </c>
      <c r="C42" s="136" t="s">
        <v>959</v>
      </c>
      <c r="D42" s="137" t="s">
        <v>559</v>
      </c>
      <c r="E42" s="138"/>
      <c r="F42" s="139"/>
      <c r="G42" s="134"/>
      <c r="H42" s="134"/>
      <c r="I42" s="134"/>
      <c r="J42" s="134">
        <v>25</v>
      </c>
      <c r="K42" s="134">
        <v>4</v>
      </c>
      <c r="L42" s="134">
        <v>0</v>
      </c>
      <c r="M42" s="134">
        <v>10</v>
      </c>
      <c r="N42" s="134">
        <v>0</v>
      </c>
      <c r="O42" s="134">
        <v>0</v>
      </c>
      <c r="P42" s="134">
        <v>15</v>
      </c>
      <c r="Q42" s="134">
        <v>0</v>
      </c>
      <c r="R42" s="143">
        <f t="shared" si="0"/>
        <v>4</v>
      </c>
      <c r="S42" s="144">
        <f>SUM(J42:R42)</f>
        <v>58</v>
      </c>
      <c r="T42" s="143" t="str">
        <f>IF(S42&gt;=90,"Xuất sắc",IF(S42&gt;=80,"Tốt",IF(S42&gt;=70,"Khá",IF(S42&gt;=50,"TB","Yếu"))))</f>
        <v>TB</v>
      </c>
      <c r="U42" s="145" t="s">
        <v>307</v>
      </c>
      <c r="V42" s="146" t="s">
        <v>273</v>
      </c>
      <c r="W42" s="62"/>
    </row>
    <row r="43" spans="1:23" s="63" customFormat="1" ht="26.25" customHeight="1">
      <c r="A43" s="134">
        <v>36</v>
      </c>
      <c r="B43" s="140">
        <v>2310050036</v>
      </c>
      <c r="C43" s="136" t="s">
        <v>435</v>
      </c>
      <c r="D43" s="137" t="s">
        <v>559</v>
      </c>
      <c r="E43" s="138"/>
      <c r="F43" s="139"/>
      <c r="G43" s="134"/>
      <c r="H43" s="134"/>
      <c r="I43" s="134"/>
      <c r="J43" s="134">
        <v>25</v>
      </c>
      <c r="K43" s="134">
        <v>4</v>
      </c>
      <c r="L43" s="134">
        <v>8</v>
      </c>
      <c r="M43" s="134">
        <v>10</v>
      </c>
      <c r="N43" s="134">
        <v>0</v>
      </c>
      <c r="O43" s="134">
        <v>0</v>
      </c>
      <c r="P43" s="134">
        <v>13</v>
      </c>
      <c r="Q43" s="134">
        <v>0</v>
      </c>
      <c r="R43" s="143">
        <f t="shared" si="0"/>
        <v>0</v>
      </c>
      <c r="S43" s="144">
        <f>SUM(J43:R43)</f>
        <v>60</v>
      </c>
      <c r="T43" s="143" t="str">
        <f>IF(S43&gt;=90,"Xuất sắc",IF(S43&gt;=80,"Tốt",IF(S43&gt;=70,"Khá",IF(S43&gt;=50,"TB","Yếu"))))</f>
        <v>TB</v>
      </c>
      <c r="U43" s="145" t="s">
        <v>472</v>
      </c>
      <c r="V43" s="146" t="s">
        <v>189</v>
      </c>
      <c r="W43" s="62"/>
    </row>
    <row r="44" spans="1:23" s="63" customFormat="1" ht="26.25" customHeight="1">
      <c r="A44" s="134">
        <v>37</v>
      </c>
      <c r="B44" s="140">
        <v>2310050037</v>
      </c>
      <c r="C44" s="136" t="s">
        <v>960</v>
      </c>
      <c r="D44" s="137" t="s">
        <v>51</v>
      </c>
      <c r="E44" s="138"/>
      <c r="F44" s="139"/>
      <c r="G44" s="134"/>
      <c r="H44" s="134"/>
      <c r="I44" s="134"/>
      <c r="J44" s="134">
        <v>25</v>
      </c>
      <c r="K44" s="134">
        <v>6</v>
      </c>
      <c r="L44" s="134">
        <v>8</v>
      </c>
      <c r="M44" s="134">
        <v>10</v>
      </c>
      <c r="N44" s="134">
        <v>0</v>
      </c>
      <c r="O44" s="134">
        <v>0</v>
      </c>
      <c r="P44" s="134">
        <v>15</v>
      </c>
      <c r="Q44" s="134">
        <v>0</v>
      </c>
      <c r="R44" s="143"/>
      <c r="S44" s="144">
        <f>SUM(J44:R44)</f>
        <v>64</v>
      </c>
      <c r="T44" s="143" t="str">
        <f>IF(S44&gt;=90,"Xuất sắc",IF(S44&gt;=80,"Tốt",IF(S44&gt;=70,"Khá",IF(S44&gt;=50,"TB","Yếu"))))</f>
        <v>TB</v>
      </c>
      <c r="U44" s="145" t="s">
        <v>443</v>
      </c>
      <c r="V44" s="146" t="s">
        <v>186</v>
      </c>
      <c r="W44" s="147"/>
    </row>
    <row r="45" spans="1:23" s="63" customFormat="1" ht="26.25" customHeight="1">
      <c r="A45" s="134">
        <v>38</v>
      </c>
      <c r="B45" s="140">
        <v>2310050038</v>
      </c>
      <c r="C45" s="136" t="s">
        <v>983</v>
      </c>
      <c r="D45" s="137" t="s">
        <v>51</v>
      </c>
      <c r="E45" s="138"/>
      <c r="F45" s="139"/>
      <c r="G45" s="134"/>
      <c r="H45" s="134"/>
      <c r="I45" s="134"/>
      <c r="J45" s="134">
        <v>25</v>
      </c>
      <c r="K45" s="134">
        <v>7</v>
      </c>
      <c r="L45" s="134">
        <v>8</v>
      </c>
      <c r="M45" s="134">
        <v>10</v>
      </c>
      <c r="N45" s="134">
        <v>0</v>
      </c>
      <c r="O45" s="134">
        <v>0</v>
      </c>
      <c r="P45" s="161">
        <v>15</v>
      </c>
      <c r="Q45" s="134">
        <v>0</v>
      </c>
      <c r="R45" s="143">
        <f t="shared" si="0"/>
        <v>1</v>
      </c>
      <c r="S45" s="144">
        <f>SUM(J45:R45)</f>
        <v>66</v>
      </c>
      <c r="T45" s="143" t="str">
        <f>IF(S45&gt;=90,"Xuất sắc",IF(S45&gt;=80,"Tốt",IF(S45&gt;=70,"Khá",IF(S45&gt;=50,"TB","Yếu"))))</f>
        <v>TB</v>
      </c>
      <c r="U45" s="145" t="s">
        <v>466</v>
      </c>
      <c r="V45" s="146" t="s">
        <v>182</v>
      </c>
      <c r="W45" s="147"/>
    </row>
    <row r="46" spans="1:23" s="63" customFormat="1" ht="26.25" customHeight="1">
      <c r="A46" s="134">
        <v>39</v>
      </c>
      <c r="B46" s="140">
        <v>2310050039</v>
      </c>
      <c r="C46" s="136" t="s">
        <v>422</v>
      </c>
      <c r="D46" s="137" t="s">
        <v>961</v>
      </c>
      <c r="E46" s="138"/>
      <c r="F46" s="139"/>
      <c r="G46" s="134"/>
      <c r="H46" s="134"/>
      <c r="I46" s="134"/>
      <c r="J46" s="134">
        <v>25</v>
      </c>
      <c r="K46" s="134">
        <v>7</v>
      </c>
      <c r="L46" s="134">
        <v>4</v>
      </c>
      <c r="M46" s="134">
        <v>10</v>
      </c>
      <c r="N46" s="134">
        <v>0</v>
      </c>
      <c r="O46" s="134">
        <v>0</v>
      </c>
      <c r="P46" s="134">
        <v>15</v>
      </c>
      <c r="Q46" s="134">
        <v>0</v>
      </c>
      <c r="R46" s="143"/>
      <c r="S46" s="144">
        <f>SUM(J46:R46)</f>
        <v>61</v>
      </c>
      <c r="T46" s="143" t="str">
        <f>IF(S46&gt;=90,"Xuất sắc",IF(S46&gt;=80,"Tốt",IF(S46&gt;=70,"Khá",IF(S46&gt;=50,"TB","Yếu"))))</f>
        <v>TB</v>
      </c>
      <c r="U46" s="145" t="s">
        <v>510</v>
      </c>
      <c r="V46" s="146" t="s">
        <v>182</v>
      </c>
      <c r="W46" s="147"/>
    </row>
    <row r="47" spans="1:23" s="63" customFormat="1" ht="26.25" customHeight="1">
      <c r="A47" s="134">
        <v>40</v>
      </c>
      <c r="B47" s="140">
        <v>2310050040</v>
      </c>
      <c r="C47" s="136" t="s">
        <v>962</v>
      </c>
      <c r="D47" s="137" t="s">
        <v>40</v>
      </c>
      <c r="E47" s="138"/>
      <c r="F47" s="139"/>
      <c r="G47" s="134"/>
      <c r="H47" s="134"/>
      <c r="I47" s="134"/>
      <c r="J47" s="134">
        <v>25</v>
      </c>
      <c r="K47" s="134">
        <v>7</v>
      </c>
      <c r="L47" s="134">
        <v>4</v>
      </c>
      <c r="M47" s="134">
        <v>5</v>
      </c>
      <c r="N47" s="134">
        <v>10</v>
      </c>
      <c r="O47" s="134">
        <v>0</v>
      </c>
      <c r="P47" s="134">
        <v>15</v>
      </c>
      <c r="Q47" s="134">
        <v>5</v>
      </c>
      <c r="R47" s="143">
        <f t="shared" si="0"/>
        <v>1</v>
      </c>
      <c r="S47" s="144">
        <f>SUM(J47:R47)</f>
        <v>72</v>
      </c>
      <c r="T47" s="143" t="str">
        <f>IF(S47&gt;=90,"Xuất sắc",IF(S47&gt;=80,"Tốt",IF(S47&gt;=70,"Khá",IF(S47&gt;=50,"TB","Yếu"))))</f>
        <v>Khá</v>
      </c>
      <c r="U47" s="145" t="s">
        <v>438</v>
      </c>
      <c r="V47" s="146" t="s">
        <v>182</v>
      </c>
      <c r="W47" s="147"/>
    </row>
    <row r="48" spans="1:23" s="63" customFormat="1" ht="26.25" customHeight="1">
      <c r="A48" s="134">
        <v>41</v>
      </c>
      <c r="B48" s="140">
        <v>2310050041</v>
      </c>
      <c r="C48" s="136" t="s">
        <v>963</v>
      </c>
      <c r="D48" s="137" t="s">
        <v>304</v>
      </c>
      <c r="E48" s="138"/>
      <c r="F48" s="139"/>
      <c r="G48" s="134"/>
      <c r="H48" s="134"/>
      <c r="I48" s="134"/>
      <c r="J48" s="134">
        <v>25</v>
      </c>
      <c r="K48" s="134">
        <v>7</v>
      </c>
      <c r="L48" s="134">
        <v>8</v>
      </c>
      <c r="M48" s="134">
        <v>10</v>
      </c>
      <c r="N48" s="134">
        <v>0</v>
      </c>
      <c r="O48" s="134">
        <v>0</v>
      </c>
      <c r="P48" s="134">
        <v>15</v>
      </c>
      <c r="Q48" s="134">
        <v>5</v>
      </c>
      <c r="R48" s="143">
        <f t="shared" si="0"/>
        <v>4</v>
      </c>
      <c r="S48" s="144">
        <f>SUM(J48:R48)</f>
        <v>74</v>
      </c>
      <c r="T48" s="143" t="str">
        <f>IF(S48&gt;=90,"Xuất sắc",IF(S48&gt;=80,"Tốt",IF(S48&gt;=70,"Khá",IF(S48&gt;=50,"TB","Yếu"))))</f>
        <v>Khá</v>
      </c>
      <c r="U48" s="145" t="s">
        <v>307</v>
      </c>
      <c r="V48" s="146" t="s">
        <v>273</v>
      </c>
      <c r="W48" s="147"/>
    </row>
    <row r="49" spans="1:23" s="63" customFormat="1" ht="26.25" customHeight="1">
      <c r="A49" s="134">
        <v>42</v>
      </c>
      <c r="B49" s="140">
        <v>2310050042</v>
      </c>
      <c r="C49" s="136" t="s">
        <v>85</v>
      </c>
      <c r="D49" s="137" t="s">
        <v>585</v>
      </c>
      <c r="E49" s="138"/>
      <c r="F49" s="139"/>
      <c r="G49" s="134"/>
      <c r="H49" s="134"/>
      <c r="I49" s="134"/>
      <c r="J49" s="64">
        <v>25</v>
      </c>
      <c r="K49" s="64">
        <v>7</v>
      </c>
      <c r="L49" s="64">
        <v>0</v>
      </c>
      <c r="M49" s="64">
        <v>5</v>
      </c>
      <c r="N49" s="64">
        <v>0</v>
      </c>
      <c r="O49" s="64">
        <v>0</v>
      </c>
      <c r="P49" s="64">
        <v>10</v>
      </c>
      <c r="Q49" s="64">
        <v>0</v>
      </c>
      <c r="R49" s="143">
        <v>0</v>
      </c>
      <c r="S49" s="144">
        <f>SUM(J49:R49)</f>
        <v>47</v>
      </c>
      <c r="T49" s="143" t="str">
        <f>IF(S49&gt;=90,"Xuất sắc",IF(S49&gt;=80,"Tốt",IF(S49&gt;=70,"Khá",IF(S49&gt;=50,"TB","Yếu"))))</f>
        <v>Yếu</v>
      </c>
      <c r="U49" s="145" t="s">
        <v>376</v>
      </c>
      <c r="V49" s="146" t="s">
        <v>189</v>
      </c>
      <c r="W49" s="147"/>
    </row>
    <row r="50" spans="1:23" s="63" customFormat="1" ht="26.25" customHeight="1">
      <c r="A50" s="134">
        <v>43</v>
      </c>
      <c r="B50" s="140">
        <v>2310050043</v>
      </c>
      <c r="C50" s="136" t="s">
        <v>984</v>
      </c>
      <c r="D50" s="137" t="s">
        <v>37</v>
      </c>
      <c r="E50" s="138"/>
      <c r="F50" s="139"/>
      <c r="G50" s="134"/>
      <c r="H50" s="134"/>
      <c r="I50" s="134"/>
      <c r="J50" s="134">
        <v>25</v>
      </c>
      <c r="K50" s="134">
        <v>7</v>
      </c>
      <c r="L50" s="134">
        <v>7</v>
      </c>
      <c r="M50" s="134">
        <v>10</v>
      </c>
      <c r="N50" s="134">
        <v>5</v>
      </c>
      <c r="O50" s="134">
        <v>0</v>
      </c>
      <c r="P50" s="134">
        <v>15</v>
      </c>
      <c r="Q50" s="134">
        <v>5</v>
      </c>
      <c r="R50" s="143">
        <f t="shared" si="0"/>
        <v>3</v>
      </c>
      <c r="S50" s="144">
        <f>SUM(J50:R50)</f>
        <v>77</v>
      </c>
      <c r="T50" s="143" t="str">
        <f>IF(S50&gt;=90,"Xuất sắc",IF(S50&gt;=80,"Tốt",IF(S50&gt;=70,"Khá",IF(S50&gt;=50,"TB","Yếu"))))</f>
        <v>Khá</v>
      </c>
      <c r="U50" s="145" t="s">
        <v>440</v>
      </c>
      <c r="V50" s="146" t="s">
        <v>186</v>
      </c>
      <c r="W50" s="147"/>
    </row>
    <row r="51" spans="1:23" s="63" customFormat="1" ht="26.25" customHeight="1">
      <c r="A51" s="134">
        <v>44</v>
      </c>
      <c r="B51" s="140">
        <v>2310050044</v>
      </c>
      <c r="C51" s="136" t="s">
        <v>964</v>
      </c>
      <c r="D51" s="137" t="s">
        <v>37</v>
      </c>
      <c r="E51" s="138"/>
      <c r="F51" s="139"/>
      <c r="G51" s="134"/>
      <c r="H51" s="134"/>
      <c r="I51" s="134"/>
      <c r="J51" s="64">
        <v>25</v>
      </c>
      <c r="K51" s="64">
        <v>7</v>
      </c>
      <c r="L51" s="64">
        <v>8</v>
      </c>
      <c r="M51" s="64">
        <v>10</v>
      </c>
      <c r="N51" s="64">
        <v>5</v>
      </c>
      <c r="O51" s="64">
        <v>0</v>
      </c>
      <c r="P51" s="64">
        <v>15</v>
      </c>
      <c r="Q51" s="64">
        <v>5</v>
      </c>
      <c r="R51" s="143">
        <v>0</v>
      </c>
      <c r="S51" s="144">
        <f>SUM(J51:R51)</f>
        <v>75</v>
      </c>
      <c r="T51" s="143" t="str">
        <f>IF(S51&gt;=90,"Xuất sắc",IF(S51&gt;=80,"Tốt",IF(S51&gt;=70,"Khá",IF(S51&gt;=50,"TB","Yếu"))))</f>
        <v>Khá</v>
      </c>
      <c r="U51" s="145" t="s">
        <v>454</v>
      </c>
      <c r="V51" s="146" t="s">
        <v>273</v>
      </c>
      <c r="W51" s="147"/>
    </row>
    <row r="52" spans="1:23" s="63" customFormat="1" ht="26.25" customHeight="1">
      <c r="A52" s="134">
        <v>45</v>
      </c>
      <c r="B52" s="140">
        <v>2310050045</v>
      </c>
      <c r="C52" s="136" t="s">
        <v>985</v>
      </c>
      <c r="D52" s="137" t="s">
        <v>155</v>
      </c>
      <c r="E52" s="138"/>
      <c r="F52" s="139"/>
      <c r="G52" s="134"/>
      <c r="H52" s="134"/>
      <c r="I52" s="134"/>
      <c r="J52" s="64"/>
      <c r="K52" s="64"/>
      <c r="L52" s="64"/>
      <c r="M52" s="64"/>
      <c r="N52" s="64"/>
      <c r="O52" s="64"/>
      <c r="P52" s="64"/>
      <c r="Q52" s="64"/>
      <c r="R52" s="143"/>
      <c r="S52" s="144"/>
      <c r="T52" s="143"/>
      <c r="U52" s="145" t="s">
        <v>989</v>
      </c>
      <c r="V52" s="146" t="s">
        <v>189</v>
      </c>
      <c r="W52" s="147"/>
    </row>
    <row r="53" spans="1:23" s="63" customFormat="1" ht="26.25" customHeight="1">
      <c r="A53" s="134">
        <v>46</v>
      </c>
      <c r="B53" s="140">
        <v>2310050046</v>
      </c>
      <c r="C53" s="136" t="s">
        <v>965</v>
      </c>
      <c r="D53" s="137" t="s">
        <v>966</v>
      </c>
      <c r="E53" s="138"/>
      <c r="F53" s="139"/>
      <c r="G53" s="134"/>
      <c r="H53" s="134"/>
      <c r="I53" s="134"/>
      <c r="J53" s="134">
        <v>25</v>
      </c>
      <c r="K53" s="134">
        <v>7</v>
      </c>
      <c r="L53" s="134">
        <v>0</v>
      </c>
      <c r="M53" s="134">
        <v>5</v>
      </c>
      <c r="N53" s="134">
        <v>5</v>
      </c>
      <c r="O53" s="134">
        <v>0</v>
      </c>
      <c r="P53" s="134">
        <v>9</v>
      </c>
      <c r="Q53" s="134">
        <v>0</v>
      </c>
      <c r="R53" s="143">
        <f t="shared" si="0"/>
        <v>0</v>
      </c>
      <c r="S53" s="144">
        <f>SUM(J53:R53)</f>
        <v>51</v>
      </c>
      <c r="T53" s="143" t="str">
        <f>IF(S53&gt;=90,"Xuất sắc",IF(S53&gt;=80,"Tốt",IF(S53&gt;=70,"Khá",IF(S53&gt;=50,"TB","Yếu"))))</f>
        <v>TB</v>
      </c>
      <c r="U53" s="145" t="s">
        <v>437</v>
      </c>
      <c r="V53" s="146" t="s">
        <v>189</v>
      </c>
      <c r="W53" s="147"/>
    </row>
    <row r="54" spans="1:23" s="63" customFormat="1" ht="26.25" customHeight="1">
      <c r="A54" s="134">
        <v>47</v>
      </c>
      <c r="B54" s="140">
        <v>2310050047</v>
      </c>
      <c r="C54" s="136" t="s">
        <v>967</v>
      </c>
      <c r="D54" s="137" t="s">
        <v>35</v>
      </c>
      <c r="E54" s="138"/>
      <c r="F54" s="139"/>
      <c r="G54" s="134"/>
      <c r="H54" s="134"/>
      <c r="I54" s="134"/>
      <c r="J54" s="134">
        <v>25</v>
      </c>
      <c r="K54" s="134">
        <v>7</v>
      </c>
      <c r="L54" s="134">
        <v>8</v>
      </c>
      <c r="M54" s="134">
        <v>10</v>
      </c>
      <c r="N54" s="134">
        <v>0</v>
      </c>
      <c r="O54" s="134">
        <v>0</v>
      </c>
      <c r="P54" s="134">
        <v>15</v>
      </c>
      <c r="Q54" s="134">
        <v>0</v>
      </c>
      <c r="R54" s="143">
        <f t="shared" si="0"/>
        <v>1</v>
      </c>
      <c r="S54" s="144">
        <f>SUM(J54:R54)</f>
        <v>66</v>
      </c>
      <c r="T54" s="143" t="str">
        <f>IF(S54&gt;=90,"Xuất sắc",IF(S54&gt;=80,"Tốt",IF(S54&gt;=70,"Khá",IF(S54&gt;=50,"TB","Yếu"))))</f>
        <v>TB</v>
      </c>
      <c r="U54" s="145" t="s">
        <v>495</v>
      </c>
      <c r="V54" s="146" t="s">
        <v>182</v>
      </c>
      <c r="W54" s="62"/>
    </row>
    <row r="55" spans="1:23" s="63" customFormat="1" ht="26.25" customHeight="1">
      <c r="A55" s="134">
        <v>48</v>
      </c>
      <c r="B55" s="140">
        <v>2310050048</v>
      </c>
      <c r="C55" s="136" t="s">
        <v>968</v>
      </c>
      <c r="D55" s="137" t="s">
        <v>327</v>
      </c>
      <c r="E55" s="138"/>
      <c r="F55" s="139"/>
      <c r="G55" s="134"/>
      <c r="H55" s="134"/>
      <c r="I55" s="134"/>
      <c r="J55" s="134">
        <v>25</v>
      </c>
      <c r="K55" s="134">
        <v>7</v>
      </c>
      <c r="L55" s="134">
        <v>8</v>
      </c>
      <c r="M55" s="134">
        <v>10</v>
      </c>
      <c r="N55" s="134">
        <v>5</v>
      </c>
      <c r="O55" s="134">
        <v>0</v>
      </c>
      <c r="P55" s="134">
        <v>15</v>
      </c>
      <c r="Q55" s="134">
        <v>0</v>
      </c>
      <c r="R55" s="143">
        <f t="shared" si="0"/>
        <v>4</v>
      </c>
      <c r="S55" s="144">
        <f>SUM(J55:R55)</f>
        <v>74</v>
      </c>
      <c r="T55" s="143" t="str">
        <f>IF(S55&gt;=90,"Xuất sắc",IF(S55&gt;=80,"Tốt",IF(S55&gt;=70,"Khá",IF(S55&gt;=50,"TB","Yếu"))))</f>
        <v>Khá</v>
      </c>
      <c r="U55" s="145" t="s">
        <v>458</v>
      </c>
      <c r="V55" s="146" t="s">
        <v>273</v>
      </c>
      <c r="W55" s="147"/>
    </row>
    <row r="56" spans="1:23" s="63" customFormat="1" ht="26.25" customHeight="1">
      <c r="A56" s="134">
        <v>49</v>
      </c>
      <c r="B56" s="140">
        <v>2310050049</v>
      </c>
      <c r="C56" s="136" t="s">
        <v>986</v>
      </c>
      <c r="D56" s="137" t="s">
        <v>247</v>
      </c>
      <c r="E56" s="138"/>
      <c r="F56" s="139"/>
      <c r="G56" s="134"/>
      <c r="H56" s="134"/>
      <c r="I56" s="134"/>
      <c r="J56" s="134">
        <v>25</v>
      </c>
      <c r="K56" s="134">
        <v>7</v>
      </c>
      <c r="L56" s="134">
        <v>8</v>
      </c>
      <c r="M56" s="134">
        <v>5</v>
      </c>
      <c r="N56" s="134">
        <v>0</v>
      </c>
      <c r="O56" s="134">
        <v>0</v>
      </c>
      <c r="P56" s="134">
        <v>15</v>
      </c>
      <c r="Q56" s="134">
        <v>10</v>
      </c>
      <c r="R56" s="143"/>
      <c r="S56" s="144">
        <f>SUM(J56:R56)</f>
        <v>70</v>
      </c>
      <c r="T56" s="143" t="str">
        <f>IF(S56&gt;=90,"Xuất sắc",IF(S56&gt;=80,"Tốt",IF(S56&gt;=70,"Khá",IF(S56&gt;=50,"TB","Yếu"))))</f>
        <v>Khá</v>
      </c>
      <c r="U56" s="145" t="s">
        <v>325</v>
      </c>
      <c r="V56" s="146" t="s">
        <v>189</v>
      </c>
      <c r="W56" s="147"/>
    </row>
    <row r="57" spans="1:23" s="63" customFormat="1" ht="26.25" customHeight="1">
      <c r="A57" s="134">
        <v>50</v>
      </c>
      <c r="B57" s="140">
        <v>2310050050</v>
      </c>
      <c r="C57" s="136" t="s">
        <v>987</v>
      </c>
      <c r="D57" s="137" t="s">
        <v>559</v>
      </c>
      <c r="E57" s="138" t="s">
        <v>156</v>
      </c>
      <c r="F57" s="139"/>
      <c r="G57" s="134"/>
      <c r="H57" s="134"/>
      <c r="I57" s="134"/>
      <c r="J57" s="134">
        <v>25</v>
      </c>
      <c r="K57" s="134">
        <v>7</v>
      </c>
      <c r="L57" s="134">
        <v>8</v>
      </c>
      <c r="M57" s="134">
        <v>10</v>
      </c>
      <c r="N57" s="134">
        <v>10</v>
      </c>
      <c r="O57" s="134">
        <v>0</v>
      </c>
      <c r="P57" s="134">
        <v>14</v>
      </c>
      <c r="Q57" s="134">
        <v>5</v>
      </c>
      <c r="R57" s="143">
        <f t="shared" si="0"/>
        <v>4</v>
      </c>
      <c r="S57" s="144">
        <f>SUM(J57:R57)</f>
        <v>83</v>
      </c>
      <c r="T57" s="143" t="str">
        <f>IF(S57&gt;=90,"Xuất sắc",IF(S57&gt;=80,"Tốt",IF(S57&gt;=70,"Khá",IF(S57&gt;=50,"TB","Yếu"))))</f>
        <v>Tốt</v>
      </c>
      <c r="U57" s="145" t="s">
        <v>458</v>
      </c>
      <c r="V57" s="146" t="s">
        <v>273</v>
      </c>
      <c r="W57" s="147"/>
    </row>
    <row r="58" spans="1:23" s="63" customFormat="1" ht="26.25" customHeight="1">
      <c r="A58" s="134">
        <v>51</v>
      </c>
      <c r="B58" s="140">
        <v>2310050051</v>
      </c>
      <c r="C58" s="136" t="s">
        <v>969</v>
      </c>
      <c r="D58" s="137" t="s">
        <v>470</v>
      </c>
      <c r="E58" s="138"/>
      <c r="F58" s="139"/>
      <c r="G58" s="134"/>
      <c r="H58" s="134"/>
      <c r="I58" s="134"/>
      <c r="J58" s="134">
        <v>25</v>
      </c>
      <c r="K58" s="134">
        <v>0</v>
      </c>
      <c r="L58" s="134">
        <v>8</v>
      </c>
      <c r="M58" s="134">
        <v>10</v>
      </c>
      <c r="N58" s="134">
        <v>5</v>
      </c>
      <c r="O58" s="134">
        <v>0</v>
      </c>
      <c r="P58" s="134">
        <v>13</v>
      </c>
      <c r="Q58" s="134">
        <v>0</v>
      </c>
      <c r="R58" s="143">
        <f t="shared" si="0"/>
        <v>0</v>
      </c>
      <c r="S58" s="144">
        <f>SUM(J58:R58)</f>
        <v>61</v>
      </c>
      <c r="T58" s="143" t="str">
        <f>IF(S58&gt;=90,"Xuất sắc",IF(S58&gt;=80,"Tốt",IF(S58&gt;=70,"Khá",IF(S58&gt;=50,"TB","Yếu"))))</f>
        <v>TB</v>
      </c>
      <c r="U58" s="145" t="s">
        <v>472</v>
      </c>
      <c r="V58" s="146" t="s">
        <v>189</v>
      </c>
      <c r="W58" s="147"/>
    </row>
    <row r="59" spans="1:23" s="63" customFormat="1" ht="26.25" customHeight="1">
      <c r="A59" s="134">
        <v>52</v>
      </c>
      <c r="B59" s="140">
        <v>2310050052</v>
      </c>
      <c r="C59" s="136" t="s">
        <v>970</v>
      </c>
      <c r="D59" s="137" t="s">
        <v>69</v>
      </c>
      <c r="E59" s="138"/>
      <c r="F59" s="139"/>
      <c r="G59" s="134"/>
      <c r="H59" s="134"/>
      <c r="I59" s="134"/>
      <c r="J59" s="134">
        <v>25</v>
      </c>
      <c r="K59" s="161">
        <v>0</v>
      </c>
      <c r="L59" s="134">
        <v>0</v>
      </c>
      <c r="M59" s="161">
        <v>0</v>
      </c>
      <c r="N59" s="134">
        <v>0</v>
      </c>
      <c r="O59" s="134">
        <v>0</v>
      </c>
      <c r="P59" s="161">
        <v>0</v>
      </c>
      <c r="Q59" s="134">
        <v>0</v>
      </c>
      <c r="R59" s="143">
        <f t="shared" si="0"/>
        <v>0</v>
      </c>
      <c r="S59" s="144">
        <f>SUM(J59:R59)</f>
        <v>25</v>
      </c>
      <c r="T59" s="143" t="str">
        <f>IF(S59&gt;=90,"Xuất sắc",IF(S59&gt;=80,"Tốt",IF(S59&gt;=70,"Khá",IF(S59&gt;=50,"TB","Yếu"))))</f>
        <v>Yếu</v>
      </c>
      <c r="U59" s="145" t="s">
        <v>376</v>
      </c>
      <c r="V59" s="146" t="s">
        <v>189</v>
      </c>
      <c r="W59" s="62"/>
    </row>
    <row r="60" spans="1:23" s="63" customFormat="1" ht="26.25" customHeight="1">
      <c r="A60" s="134">
        <v>53</v>
      </c>
      <c r="B60" s="140">
        <v>2310050053</v>
      </c>
      <c r="C60" s="136" t="s">
        <v>491</v>
      </c>
      <c r="D60" s="137" t="s">
        <v>70</v>
      </c>
      <c r="E60" s="138"/>
      <c r="F60" s="139"/>
      <c r="G60" s="134"/>
      <c r="H60" s="134"/>
      <c r="I60" s="134"/>
      <c r="J60" s="134">
        <v>25</v>
      </c>
      <c r="K60" s="134">
        <v>0</v>
      </c>
      <c r="L60" s="134">
        <v>0</v>
      </c>
      <c r="M60" s="134">
        <v>5</v>
      </c>
      <c r="N60" s="134">
        <v>0</v>
      </c>
      <c r="O60" s="134">
        <v>0</v>
      </c>
      <c r="P60" s="134">
        <v>12</v>
      </c>
      <c r="Q60" s="134">
        <v>0</v>
      </c>
      <c r="R60" s="143"/>
      <c r="S60" s="144">
        <f>SUM(J60:R60)</f>
        <v>42</v>
      </c>
      <c r="T60" s="143" t="str">
        <f>IF(S60&gt;=90,"Xuất sắc",IF(S60&gt;=80,"Tốt",IF(S60&gt;=70,"Khá",IF(S60&gt;=50,"TB","Yếu"))))</f>
        <v>Yếu</v>
      </c>
      <c r="U60" s="145" t="s">
        <v>990</v>
      </c>
      <c r="V60" s="146" t="s">
        <v>189</v>
      </c>
      <c r="W60" s="147"/>
    </row>
    <row r="61" spans="1:23" s="63" customFormat="1" ht="26.25" customHeight="1">
      <c r="A61" s="134">
        <v>54</v>
      </c>
      <c r="B61" s="140">
        <v>2310050054</v>
      </c>
      <c r="C61" s="136" t="s">
        <v>971</v>
      </c>
      <c r="D61" s="137" t="s">
        <v>157</v>
      </c>
      <c r="E61" s="138"/>
      <c r="F61" s="139"/>
      <c r="G61" s="134"/>
      <c r="H61" s="134"/>
      <c r="I61" s="134"/>
      <c r="J61" s="134">
        <v>25</v>
      </c>
      <c r="K61" s="134">
        <v>0</v>
      </c>
      <c r="L61" s="134">
        <v>0</v>
      </c>
      <c r="M61" s="134">
        <v>5</v>
      </c>
      <c r="N61" s="134">
        <v>0</v>
      </c>
      <c r="O61" s="134">
        <v>0</v>
      </c>
      <c r="P61" s="134">
        <v>5</v>
      </c>
      <c r="Q61" s="134">
        <v>0</v>
      </c>
      <c r="R61" s="143">
        <f t="shared" si="0"/>
        <v>0</v>
      </c>
      <c r="S61" s="144">
        <f>SUM(J61:R61)</f>
        <v>35</v>
      </c>
      <c r="T61" s="143" t="str">
        <f>IF(S61&gt;=90,"Xuất sắc",IF(S61&gt;=80,"Tốt",IF(S61&gt;=70,"Khá",IF(S61&gt;=50,"TB","Yếu"))))</f>
        <v>Yếu</v>
      </c>
      <c r="U61" s="145" t="s">
        <v>376</v>
      </c>
      <c r="V61" s="146" t="s">
        <v>189</v>
      </c>
      <c r="W61" s="62"/>
    </row>
    <row r="62" spans="1:23" s="63" customFormat="1" ht="26.25" customHeight="1">
      <c r="A62" s="134">
        <v>55</v>
      </c>
      <c r="B62" s="140">
        <v>2310050055</v>
      </c>
      <c r="C62" s="136" t="s">
        <v>831</v>
      </c>
      <c r="D62" s="137" t="s">
        <v>184</v>
      </c>
      <c r="E62" s="138"/>
      <c r="F62" s="139"/>
      <c r="G62" s="134"/>
      <c r="H62" s="134"/>
      <c r="I62" s="134"/>
      <c r="J62" s="134">
        <v>25</v>
      </c>
      <c r="K62" s="134">
        <v>0</v>
      </c>
      <c r="L62" s="134">
        <v>8</v>
      </c>
      <c r="M62" s="134">
        <v>10</v>
      </c>
      <c r="N62" s="134">
        <v>0</v>
      </c>
      <c r="O62" s="134">
        <v>0</v>
      </c>
      <c r="P62" s="134">
        <v>15</v>
      </c>
      <c r="Q62" s="161">
        <v>0</v>
      </c>
      <c r="R62" s="143">
        <f t="shared" si="0"/>
        <v>0</v>
      </c>
      <c r="S62" s="144">
        <f>SUM(J62:R62)</f>
        <v>58</v>
      </c>
      <c r="T62" s="143" t="str">
        <f>IF(S62&gt;=90,"Xuất sắc",IF(S62&gt;=80,"Tốt",IF(S62&gt;=70,"Khá",IF(S62&gt;=50,"TB","Yếu"))))</f>
        <v>TB</v>
      </c>
      <c r="U62" s="145" t="s">
        <v>991</v>
      </c>
      <c r="V62" s="146" t="s">
        <v>189</v>
      </c>
      <c r="W62" s="147"/>
    </row>
    <row r="63" spans="1:23" s="63" customFormat="1" ht="26.25" customHeight="1">
      <c r="A63" s="134">
        <v>56</v>
      </c>
      <c r="B63" s="140">
        <v>2310050056</v>
      </c>
      <c r="C63" s="136" t="s">
        <v>972</v>
      </c>
      <c r="D63" s="137" t="s">
        <v>73</v>
      </c>
      <c r="E63" s="138"/>
      <c r="F63" s="139"/>
      <c r="G63" s="134"/>
      <c r="H63" s="134"/>
      <c r="I63" s="134"/>
      <c r="J63" s="134">
        <v>25</v>
      </c>
      <c r="K63" s="134">
        <v>0</v>
      </c>
      <c r="L63" s="134">
        <v>0</v>
      </c>
      <c r="M63" s="134">
        <v>5</v>
      </c>
      <c r="N63" s="134">
        <v>0</v>
      </c>
      <c r="O63" s="134">
        <v>0</v>
      </c>
      <c r="P63" s="134">
        <v>15</v>
      </c>
      <c r="Q63" s="134">
        <v>0</v>
      </c>
      <c r="R63" s="143"/>
      <c r="S63" s="144">
        <f>SUM(J63:R63)</f>
        <v>45</v>
      </c>
      <c r="T63" s="143" t="str">
        <f>IF(S63&gt;=90,"Xuất sắc",IF(S63&gt;=80,"Tốt",IF(S63&gt;=70,"Khá",IF(S63&gt;=50,"TB","Yếu"))))</f>
        <v>Yếu</v>
      </c>
      <c r="U63" s="145" t="s">
        <v>460</v>
      </c>
      <c r="V63" s="146" t="s">
        <v>189</v>
      </c>
      <c r="W63" s="147"/>
    </row>
    <row r="64" spans="1:23" s="63" customFormat="1" ht="26.25" customHeight="1">
      <c r="A64" s="134">
        <v>57</v>
      </c>
      <c r="B64" s="140">
        <v>2310050057</v>
      </c>
      <c r="C64" s="136" t="s">
        <v>233</v>
      </c>
      <c r="D64" s="137" t="s">
        <v>30</v>
      </c>
      <c r="E64" s="138"/>
      <c r="F64" s="139"/>
      <c r="G64" s="134"/>
      <c r="H64" s="134"/>
      <c r="I64" s="134"/>
      <c r="J64" s="134">
        <v>25</v>
      </c>
      <c r="K64" s="134">
        <v>0</v>
      </c>
      <c r="L64" s="134">
        <v>8</v>
      </c>
      <c r="M64" s="134">
        <v>10</v>
      </c>
      <c r="N64" s="134">
        <v>0</v>
      </c>
      <c r="O64" s="134">
        <v>0</v>
      </c>
      <c r="P64" s="134">
        <v>15</v>
      </c>
      <c r="Q64" s="134">
        <v>0</v>
      </c>
      <c r="R64" s="143">
        <f t="shared" si="0"/>
        <v>1</v>
      </c>
      <c r="S64" s="144">
        <f>SUM(J64:R64)</f>
        <v>59</v>
      </c>
      <c r="T64" s="143" t="str">
        <f>IF(S64&gt;=90,"Xuất sắc",IF(S64&gt;=80,"Tốt",IF(S64&gt;=70,"Khá",IF(S64&gt;=50,"TB","Yếu"))))</f>
        <v>TB</v>
      </c>
      <c r="U64" s="145" t="s">
        <v>374</v>
      </c>
      <c r="V64" s="146" t="s">
        <v>182</v>
      </c>
      <c r="W64" s="62"/>
    </row>
    <row r="65" spans="1:23" s="63" customFormat="1" ht="26.25" customHeight="1">
      <c r="A65" s="134">
        <v>58</v>
      </c>
      <c r="B65" s="140">
        <v>2310050058</v>
      </c>
      <c r="C65" s="136" t="s">
        <v>525</v>
      </c>
      <c r="D65" s="137" t="s">
        <v>251</v>
      </c>
      <c r="E65" s="138"/>
      <c r="F65" s="139"/>
      <c r="G65" s="134"/>
      <c r="H65" s="134"/>
      <c r="I65" s="134"/>
      <c r="J65" s="134">
        <v>25</v>
      </c>
      <c r="K65" s="134">
        <v>7</v>
      </c>
      <c r="L65" s="134">
        <v>4</v>
      </c>
      <c r="M65" s="134">
        <v>10</v>
      </c>
      <c r="N65" s="134">
        <v>5</v>
      </c>
      <c r="O65" s="134">
        <v>0</v>
      </c>
      <c r="P65" s="134">
        <v>15</v>
      </c>
      <c r="Q65" s="134">
        <v>0</v>
      </c>
      <c r="R65" s="143"/>
      <c r="S65" s="144">
        <f>SUM(J65:R65)</f>
        <v>66</v>
      </c>
      <c r="T65" s="143" t="str">
        <f>IF(S65&gt;=90,"Xuất sắc",IF(S65&gt;=80,"Tốt",IF(S65&gt;=70,"Khá",IF(S65&gt;=50,"TB","Yếu"))))</f>
        <v>TB</v>
      </c>
      <c r="U65" s="145" t="s">
        <v>609</v>
      </c>
      <c r="V65" s="146" t="s">
        <v>182</v>
      </c>
      <c r="W65" s="147"/>
    </row>
    <row r="66" spans="1:23" s="63" customFormat="1" ht="26.25" customHeight="1">
      <c r="A66" s="134">
        <v>59</v>
      </c>
      <c r="B66" s="140">
        <v>2310050059</v>
      </c>
      <c r="C66" s="136" t="s">
        <v>973</v>
      </c>
      <c r="D66" s="137" t="s">
        <v>33</v>
      </c>
      <c r="E66" s="138"/>
      <c r="F66" s="139"/>
      <c r="G66" s="134"/>
      <c r="H66" s="134"/>
      <c r="I66" s="134"/>
      <c r="J66" s="134">
        <v>25</v>
      </c>
      <c r="K66" s="134">
        <v>0</v>
      </c>
      <c r="L66" s="134">
        <v>8</v>
      </c>
      <c r="M66" s="134">
        <v>5</v>
      </c>
      <c r="N66" s="134">
        <v>5</v>
      </c>
      <c r="O66" s="134">
        <v>0</v>
      </c>
      <c r="P66" s="134">
        <v>15</v>
      </c>
      <c r="Q66" s="134">
        <v>5</v>
      </c>
      <c r="R66" s="143">
        <f t="shared" si="0"/>
        <v>3</v>
      </c>
      <c r="S66" s="144">
        <f>SUM(J66:R66)</f>
        <v>66</v>
      </c>
      <c r="T66" s="143" t="str">
        <f>IF(S66&gt;=90,"Xuất sắc",IF(S66&gt;=80,"Tốt",IF(S66&gt;=70,"Khá",IF(S66&gt;=50,"TB","Yếu"))))</f>
        <v>TB</v>
      </c>
      <c r="U66" s="145" t="s">
        <v>440</v>
      </c>
      <c r="V66" s="146" t="s">
        <v>186</v>
      </c>
      <c r="W66" s="147"/>
    </row>
    <row r="67" spans="1:23" s="63" customFormat="1" ht="26.25" customHeight="1">
      <c r="A67" s="184">
        <v>60</v>
      </c>
      <c r="B67" s="140">
        <v>2310050060</v>
      </c>
      <c r="C67" s="136" t="s">
        <v>655</v>
      </c>
      <c r="D67" s="137" t="s">
        <v>43</v>
      </c>
      <c r="E67" s="138"/>
      <c r="F67" s="139"/>
      <c r="G67" s="134"/>
      <c r="H67" s="134"/>
      <c r="I67" s="134"/>
      <c r="J67" s="64">
        <v>25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5</v>
      </c>
      <c r="Q67" s="64">
        <v>0</v>
      </c>
      <c r="R67" s="143">
        <v>0</v>
      </c>
      <c r="S67" s="144">
        <f>SUM(J67:R67)</f>
        <v>30</v>
      </c>
      <c r="T67" s="143" t="str">
        <f>IF(S67&gt;=90,"Xuất sắc",IF(S67&gt;=80,"Tốt",IF(S67&gt;=70,"Khá",IF(S67&gt;=50,"TB","Yếu"))))</f>
        <v>Yếu</v>
      </c>
      <c r="U67" s="145" t="s">
        <v>376</v>
      </c>
      <c r="V67" s="146" t="s">
        <v>189</v>
      </c>
      <c r="W67" s="147"/>
    </row>
    <row r="68" spans="1:23" s="63" customFormat="1" ht="26.25" customHeight="1">
      <c r="A68" s="154"/>
      <c r="B68" s="154"/>
      <c r="C68" s="155"/>
      <c r="D68" s="155"/>
      <c r="E68" s="156"/>
      <c r="F68" s="156"/>
      <c r="G68" s="154"/>
      <c r="H68" s="154"/>
      <c r="I68" s="154"/>
      <c r="J68" s="155">
        <f>COUNTIF(J8:J67,"&gt;25")</f>
        <v>0</v>
      </c>
      <c r="K68" s="155">
        <f>COUNTIF(K8:K67,"&gt;7")</f>
        <v>0</v>
      </c>
      <c r="L68" s="155">
        <f>COUNTIF(L8:L67,"&gt;8")</f>
        <v>0</v>
      </c>
      <c r="M68" s="155">
        <f>COUNTIF(M8:M67,"&gt;10")</f>
        <v>0</v>
      </c>
      <c r="N68" s="155">
        <f>COUNTIF(N8:N67,"&gt;5")</f>
        <v>10</v>
      </c>
      <c r="O68" s="155">
        <f>COUNTIF(O8:O67,"&gt;10")</f>
        <v>0</v>
      </c>
      <c r="P68" s="155">
        <f>COUNTIF(P8:P67,"&gt;15")</f>
        <v>0</v>
      </c>
      <c r="Q68" s="155">
        <f>COUNTIF(Q8:Q67,"&gt;0")</f>
        <v>11</v>
      </c>
      <c r="R68" s="155">
        <f>COUNTIF(R8:R67,"&gt;25")</f>
        <v>0</v>
      </c>
      <c r="S68" s="158"/>
      <c r="T68" s="157"/>
      <c r="U68" s="154"/>
      <c r="V68" s="159"/>
      <c r="W68" s="160"/>
    </row>
    <row r="69" spans="1:23" s="61" customFormat="1">
      <c r="A69" s="229" t="s">
        <v>814</v>
      </c>
      <c r="B69" s="229"/>
      <c r="C69" s="229"/>
      <c r="D69" s="229"/>
      <c r="E69" s="109"/>
      <c r="F69" s="109"/>
      <c r="G69" s="108"/>
      <c r="H69" s="110" t="s">
        <v>57</v>
      </c>
      <c r="I69" s="110"/>
      <c r="J69" s="110"/>
      <c r="K69" s="110"/>
      <c r="L69" s="110"/>
      <c r="M69" s="110"/>
      <c r="N69" s="110"/>
      <c r="O69" s="110"/>
      <c r="P69" s="110"/>
      <c r="Q69" s="108"/>
      <c r="R69" s="108"/>
      <c r="S69" s="197" t="s">
        <v>58</v>
      </c>
      <c r="T69" s="197"/>
      <c r="U69" s="197"/>
      <c r="V69" s="197"/>
      <c r="W69" s="197"/>
    </row>
  </sheetData>
  <mergeCells count="24">
    <mergeCell ref="A69:D69"/>
    <mergeCell ref="S69:W69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7" workbookViewId="0">
      <selection activeCell="A56" sqref="A8:XFD56"/>
    </sheetView>
  </sheetViews>
  <sheetFormatPr defaultColWidth="9.140625" defaultRowHeight="15"/>
  <cols>
    <col min="1" max="1" width="4" customWidth="1"/>
    <col min="2" max="2" width="12" customWidth="1"/>
    <col min="3" max="3" width="22.42578125" customWidth="1"/>
    <col min="5" max="5" width="9.85546875" style="98" customWidth="1"/>
    <col min="6" max="6" width="4.85546875" customWidth="1"/>
    <col min="7" max="19" width="4" customWidth="1"/>
    <col min="20" max="20" width="8.42578125" customWidth="1"/>
    <col min="21" max="21" width="6.28515625" customWidth="1"/>
    <col min="22" max="22" width="8" customWidth="1"/>
    <col min="23" max="23" width="27.7109375" style="98" customWidth="1"/>
    <col min="24" max="24" width="12.28515625" customWidth="1"/>
  </cols>
  <sheetData>
    <row r="1" spans="1:23" ht="21" customHeight="1">
      <c r="A1" s="240" t="s">
        <v>389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</row>
    <row r="2" spans="1:23" ht="21" customHeight="1">
      <c r="A2" s="241" t="s">
        <v>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</row>
    <row r="3" spans="1:23" ht="54.75" customHeight="1">
      <c r="A3" s="242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</row>
    <row r="4" spans="1:23" ht="30" customHeight="1">
      <c r="A4" s="244" t="s">
        <v>2</v>
      </c>
      <c r="B4" s="244" t="s">
        <v>3</v>
      </c>
      <c r="C4" s="244" t="s">
        <v>4</v>
      </c>
      <c r="D4" s="238"/>
      <c r="E4" s="245" t="s">
        <v>5</v>
      </c>
      <c r="F4" s="230" t="s">
        <v>6</v>
      </c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45" t="s">
        <v>7</v>
      </c>
      <c r="V4" s="247"/>
      <c r="W4" s="248" t="s">
        <v>390</v>
      </c>
    </row>
    <row r="5" spans="1:23">
      <c r="A5" s="231"/>
      <c r="B5" s="238"/>
      <c r="C5" s="238"/>
      <c r="D5" s="238"/>
      <c r="E5" s="246"/>
      <c r="F5" s="239" t="s">
        <v>9</v>
      </c>
      <c r="G5" s="230" t="s">
        <v>10</v>
      </c>
      <c r="H5" s="231"/>
      <c r="I5" s="231"/>
      <c r="J5" s="239" t="s">
        <v>11</v>
      </c>
      <c r="K5" s="230" t="s">
        <v>12</v>
      </c>
      <c r="L5" s="231"/>
      <c r="M5" s="231"/>
      <c r="N5" s="239" t="s">
        <v>13</v>
      </c>
      <c r="O5" s="239" t="s">
        <v>14</v>
      </c>
      <c r="P5" s="230" t="s">
        <v>15</v>
      </c>
      <c r="Q5" s="231"/>
      <c r="R5" s="231"/>
      <c r="S5" s="232" t="s">
        <v>16</v>
      </c>
      <c r="T5" s="234" t="s">
        <v>17</v>
      </c>
      <c r="U5" s="235" t="s">
        <v>18</v>
      </c>
      <c r="V5" s="234" t="s">
        <v>19</v>
      </c>
      <c r="W5" s="249"/>
    </row>
    <row r="6" spans="1:23" ht="169.5" customHeight="1">
      <c r="A6" s="231"/>
      <c r="B6" s="238"/>
      <c r="C6" s="238"/>
      <c r="D6" s="238"/>
      <c r="E6" s="246"/>
      <c r="F6" s="231"/>
      <c r="G6" s="69" t="s">
        <v>20</v>
      </c>
      <c r="H6" s="69" t="s">
        <v>21</v>
      </c>
      <c r="I6" s="69" t="s">
        <v>22</v>
      </c>
      <c r="J6" s="231"/>
      <c r="K6" s="69" t="s">
        <v>23</v>
      </c>
      <c r="L6" s="69" t="s">
        <v>24</v>
      </c>
      <c r="M6" s="69" t="s">
        <v>25</v>
      </c>
      <c r="N6" s="231"/>
      <c r="O6" s="231"/>
      <c r="P6" s="69" t="s">
        <v>26</v>
      </c>
      <c r="Q6" s="69" t="s">
        <v>27</v>
      </c>
      <c r="R6" s="69" t="s">
        <v>28</v>
      </c>
      <c r="S6" s="233"/>
      <c r="T6" s="233"/>
      <c r="U6" s="236"/>
      <c r="V6" s="233"/>
      <c r="W6" s="249"/>
    </row>
    <row r="7" spans="1:23">
      <c r="A7" s="70">
        <v>1</v>
      </c>
      <c r="B7" s="70">
        <v>2</v>
      </c>
      <c r="C7" s="237">
        <v>3</v>
      </c>
      <c r="D7" s="238"/>
      <c r="E7" s="71">
        <v>4</v>
      </c>
      <c r="F7" s="70">
        <v>5</v>
      </c>
      <c r="G7" s="70">
        <v>6</v>
      </c>
      <c r="H7" s="70">
        <v>7</v>
      </c>
      <c r="I7" s="70">
        <v>8</v>
      </c>
      <c r="J7" s="70">
        <v>9</v>
      </c>
      <c r="K7" s="70">
        <v>10</v>
      </c>
      <c r="L7" s="70">
        <v>11</v>
      </c>
      <c r="M7" s="70">
        <v>12</v>
      </c>
      <c r="N7" s="70">
        <v>13</v>
      </c>
      <c r="O7" s="70">
        <v>14</v>
      </c>
      <c r="P7" s="70">
        <v>15</v>
      </c>
      <c r="Q7" s="70">
        <v>16</v>
      </c>
      <c r="R7" s="70">
        <v>17</v>
      </c>
      <c r="S7" s="70">
        <v>18</v>
      </c>
      <c r="T7" s="70">
        <v>19</v>
      </c>
      <c r="U7" s="72">
        <v>20</v>
      </c>
      <c r="V7" s="70">
        <v>21</v>
      </c>
      <c r="W7" s="71">
        <v>22</v>
      </c>
    </row>
    <row r="8" spans="1:23" s="88" customFormat="1" ht="26.25" customHeight="1">
      <c r="A8" s="73">
        <v>1</v>
      </c>
      <c r="B8" s="74">
        <v>2310040001</v>
      </c>
      <c r="C8" s="75" t="s">
        <v>391</v>
      </c>
      <c r="D8" s="76" t="s">
        <v>392</v>
      </c>
      <c r="E8" s="77"/>
      <c r="F8" s="78"/>
      <c r="G8" s="73"/>
      <c r="H8" s="73"/>
      <c r="I8" s="73"/>
      <c r="J8" s="79">
        <v>20</v>
      </c>
      <c r="K8" s="79">
        <v>5</v>
      </c>
      <c r="L8" s="79">
        <v>0</v>
      </c>
      <c r="M8" s="79">
        <v>5</v>
      </c>
      <c r="N8" s="73">
        <v>2</v>
      </c>
      <c r="O8" s="73">
        <v>0</v>
      </c>
      <c r="P8" s="79">
        <v>0</v>
      </c>
      <c r="Q8" s="73">
        <v>0</v>
      </c>
      <c r="R8" s="80">
        <f t="shared" ref="R8:R56" si="0">IF(V8="Xuất sắc",5,IF(V8="Giỏi",4,IF(V8="Khá",3,IF(V8="TB",1,0))))</f>
        <v>0</v>
      </c>
      <c r="S8" s="81">
        <f t="shared" ref="S8:S56" si="1">SUM(J8:R8)</f>
        <v>32</v>
      </c>
      <c r="T8" s="80" t="str">
        <f t="shared" ref="T8:T56" si="2">IF(S8&gt;=90,"Xuất sắc",IF(S8&gt;=80,"Tốt",IF(S8&gt;=70,"Khá",IF(S8&gt;=50,"TB","Yếu"))))</f>
        <v>Yếu</v>
      </c>
      <c r="U8" s="82" t="s">
        <v>376</v>
      </c>
      <c r="V8" s="83" t="s">
        <v>189</v>
      </c>
      <c r="W8" s="84"/>
    </row>
    <row r="9" spans="1:23" s="88" customFormat="1" ht="26.25" customHeight="1">
      <c r="A9" s="73">
        <v>2</v>
      </c>
      <c r="B9" s="74">
        <v>2310040002</v>
      </c>
      <c r="C9" s="75" t="s">
        <v>914</v>
      </c>
      <c r="D9" s="76" t="s">
        <v>44</v>
      </c>
      <c r="E9" s="74"/>
      <c r="F9" s="78"/>
      <c r="G9" s="73"/>
      <c r="H9" s="73"/>
      <c r="I9" s="73"/>
      <c r="J9" s="79">
        <v>23</v>
      </c>
      <c r="K9" s="79">
        <v>0</v>
      </c>
      <c r="L9" s="79">
        <v>4</v>
      </c>
      <c r="M9" s="79">
        <v>5</v>
      </c>
      <c r="N9" s="85">
        <v>5</v>
      </c>
      <c r="O9" s="73">
        <v>0</v>
      </c>
      <c r="P9" s="79">
        <v>12</v>
      </c>
      <c r="Q9" s="73">
        <v>5</v>
      </c>
      <c r="R9" s="80">
        <f t="shared" si="0"/>
        <v>1</v>
      </c>
      <c r="S9" s="81">
        <f t="shared" si="1"/>
        <v>55</v>
      </c>
      <c r="T9" s="80" t="str">
        <f t="shared" si="2"/>
        <v>TB</v>
      </c>
      <c r="U9" s="82" t="s">
        <v>924</v>
      </c>
      <c r="V9" s="83" t="s">
        <v>182</v>
      </c>
      <c r="W9" s="84"/>
    </row>
    <row r="10" spans="1:23" s="88" customFormat="1" ht="26.25" customHeight="1">
      <c r="A10" s="73">
        <v>3</v>
      </c>
      <c r="B10" s="74">
        <v>2310040003</v>
      </c>
      <c r="C10" s="75" t="s">
        <v>393</v>
      </c>
      <c r="D10" s="76" t="s">
        <v>59</v>
      </c>
      <c r="E10" s="74"/>
      <c r="F10" s="78"/>
      <c r="G10" s="73"/>
      <c r="H10" s="73"/>
      <c r="I10" s="73"/>
      <c r="J10" s="79">
        <v>21</v>
      </c>
      <c r="K10" s="79">
        <v>6</v>
      </c>
      <c r="L10" s="79">
        <v>0</v>
      </c>
      <c r="M10" s="79">
        <v>5</v>
      </c>
      <c r="N10" s="73">
        <v>5</v>
      </c>
      <c r="O10" s="73">
        <v>0</v>
      </c>
      <c r="P10" s="79">
        <v>10</v>
      </c>
      <c r="Q10" s="73">
        <v>5</v>
      </c>
      <c r="R10" s="80">
        <f t="shared" si="0"/>
        <v>0</v>
      </c>
      <c r="S10" s="81">
        <f t="shared" si="1"/>
        <v>52</v>
      </c>
      <c r="T10" s="80" t="str">
        <f t="shared" si="2"/>
        <v>TB</v>
      </c>
      <c r="U10" s="82" t="s">
        <v>925</v>
      </c>
      <c r="V10" s="83" t="s">
        <v>189</v>
      </c>
      <c r="W10" s="84"/>
    </row>
    <row r="11" spans="1:23" s="88" customFormat="1" ht="26.25" customHeight="1">
      <c r="A11" s="73">
        <v>4</v>
      </c>
      <c r="B11" s="74">
        <v>2310040004</v>
      </c>
      <c r="C11" s="75" t="s">
        <v>915</v>
      </c>
      <c r="D11" s="76" t="s">
        <v>188</v>
      </c>
      <c r="E11" s="74"/>
      <c r="F11" s="78"/>
      <c r="G11" s="73"/>
      <c r="H11" s="73"/>
      <c r="I11" s="73"/>
      <c r="J11" s="79">
        <v>22</v>
      </c>
      <c r="K11" s="79">
        <v>5</v>
      </c>
      <c r="L11" s="79">
        <v>0</v>
      </c>
      <c r="M11" s="79">
        <v>5</v>
      </c>
      <c r="N11" s="73">
        <v>5</v>
      </c>
      <c r="O11" s="73">
        <v>0</v>
      </c>
      <c r="P11" s="79">
        <v>10</v>
      </c>
      <c r="Q11" s="73">
        <v>5</v>
      </c>
      <c r="R11" s="80">
        <f t="shared" si="0"/>
        <v>1</v>
      </c>
      <c r="S11" s="81">
        <f t="shared" si="1"/>
        <v>53</v>
      </c>
      <c r="T11" s="80" t="str">
        <f t="shared" si="2"/>
        <v>TB</v>
      </c>
      <c r="U11" s="82" t="s">
        <v>197</v>
      </c>
      <c r="V11" s="83" t="s">
        <v>182</v>
      </c>
      <c r="W11" s="84"/>
    </row>
    <row r="12" spans="1:23" s="88" customFormat="1" ht="26.25" customHeight="1">
      <c r="A12" s="73">
        <v>5</v>
      </c>
      <c r="B12" s="86">
        <v>2310040005</v>
      </c>
      <c r="C12" s="75" t="s">
        <v>916</v>
      </c>
      <c r="D12" s="76" t="s">
        <v>188</v>
      </c>
      <c r="E12" s="74"/>
      <c r="F12" s="78"/>
      <c r="G12" s="73"/>
      <c r="H12" s="73"/>
      <c r="I12" s="73"/>
      <c r="J12" s="79">
        <v>23</v>
      </c>
      <c r="K12" s="79">
        <v>7</v>
      </c>
      <c r="L12" s="79">
        <v>4</v>
      </c>
      <c r="M12" s="79">
        <v>5</v>
      </c>
      <c r="N12" s="73">
        <v>5</v>
      </c>
      <c r="O12" s="73">
        <v>7</v>
      </c>
      <c r="P12" s="79">
        <v>12</v>
      </c>
      <c r="Q12" s="73">
        <v>5</v>
      </c>
      <c r="R12" s="80">
        <f t="shared" si="0"/>
        <v>3</v>
      </c>
      <c r="S12" s="81">
        <f t="shared" si="1"/>
        <v>71</v>
      </c>
      <c r="T12" s="80" t="str">
        <f t="shared" si="2"/>
        <v>Khá</v>
      </c>
      <c r="U12" s="82" t="s">
        <v>926</v>
      </c>
      <c r="V12" s="83" t="s">
        <v>186</v>
      </c>
      <c r="W12" s="87"/>
    </row>
    <row r="13" spans="1:23" s="88" customFormat="1" ht="26.25" customHeight="1">
      <c r="A13" s="73">
        <v>6</v>
      </c>
      <c r="B13" s="86">
        <v>2310040006</v>
      </c>
      <c r="C13" s="75" t="s">
        <v>445</v>
      </c>
      <c r="D13" s="76" t="s">
        <v>69</v>
      </c>
      <c r="E13" s="74"/>
      <c r="F13" s="78"/>
      <c r="G13" s="73"/>
      <c r="H13" s="73"/>
      <c r="I13" s="73"/>
      <c r="J13" s="79">
        <v>21</v>
      </c>
      <c r="K13" s="79">
        <v>2</v>
      </c>
      <c r="L13" s="79">
        <v>8</v>
      </c>
      <c r="M13" s="79">
        <v>5</v>
      </c>
      <c r="N13" s="73">
        <v>5</v>
      </c>
      <c r="O13" s="73">
        <v>7</v>
      </c>
      <c r="P13" s="79">
        <v>13</v>
      </c>
      <c r="Q13" s="73">
        <v>5</v>
      </c>
      <c r="R13" s="80">
        <f t="shared" si="0"/>
        <v>0</v>
      </c>
      <c r="S13" s="81">
        <f t="shared" si="1"/>
        <v>66</v>
      </c>
      <c r="T13" s="80" t="str">
        <f t="shared" si="2"/>
        <v>TB</v>
      </c>
      <c r="U13" s="82" t="s">
        <v>927</v>
      </c>
      <c r="V13" s="83" t="s">
        <v>189</v>
      </c>
      <c r="W13" s="87"/>
    </row>
    <row r="14" spans="1:23" s="88" customFormat="1" ht="26.25" customHeight="1">
      <c r="A14" s="73">
        <v>7</v>
      </c>
      <c r="B14" s="86">
        <v>2310040007</v>
      </c>
      <c r="C14" s="75" t="s">
        <v>394</v>
      </c>
      <c r="D14" s="76" t="s">
        <v>43</v>
      </c>
      <c r="E14" s="74"/>
      <c r="F14" s="78"/>
      <c r="G14" s="73"/>
      <c r="H14" s="73"/>
      <c r="I14" s="73"/>
      <c r="J14" s="79">
        <v>22</v>
      </c>
      <c r="K14" s="79">
        <v>5</v>
      </c>
      <c r="L14" s="79">
        <v>0</v>
      </c>
      <c r="M14" s="79">
        <v>5</v>
      </c>
      <c r="N14" s="73">
        <v>5</v>
      </c>
      <c r="O14" s="73">
        <v>0</v>
      </c>
      <c r="P14" s="79">
        <v>9</v>
      </c>
      <c r="Q14" s="73">
        <v>5</v>
      </c>
      <c r="R14" s="80">
        <f t="shared" si="0"/>
        <v>1</v>
      </c>
      <c r="S14" s="81">
        <f t="shared" si="1"/>
        <v>52</v>
      </c>
      <c r="T14" s="80" t="str">
        <f t="shared" si="2"/>
        <v>TB</v>
      </c>
      <c r="U14" s="82" t="s">
        <v>609</v>
      </c>
      <c r="V14" s="83" t="s">
        <v>182</v>
      </c>
      <c r="W14" s="84"/>
    </row>
    <row r="15" spans="1:23" s="88" customFormat="1" ht="26.25" customHeight="1">
      <c r="A15" s="73">
        <v>8</v>
      </c>
      <c r="B15" s="86">
        <v>2310040008</v>
      </c>
      <c r="C15" s="75" t="s">
        <v>395</v>
      </c>
      <c r="D15" s="76" t="s">
        <v>43</v>
      </c>
      <c r="E15" s="74" t="s">
        <v>396</v>
      </c>
      <c r="F15" s="78"/>
      <c r="G15" s="73"/>
      <c r="H15" s="73"/>
      <c r="I15" s="73"/>
      <c r="J15" s="79">
        <v>25</v>
      </c>
      <c r="K15" s="79">
        <v>7</v>
      </c>
      <c r="L15" s="79">
        <v>8</v>
      </c>
      <c r="M15" s="88">
        <v>10</v>
      </c>
      <c r="N15" s="73">
        <v>10</v>
      </c>
      <c r="O15" s="73">
        <v>0</v>
      </c>
      <c r="P15" s="79">
        <v>15</v>
      </c>
      <c r="Q15" s="73">
        <v>5</v>
      </c>
      <c r="R15" s="80">
        <f t="shared" si="0"/>
        <v>4</v>
      </c>
      <c r="S15" s="81">
        <f t="shared" si="1"/>
        <v>84</v>
      </c>
      <c r="T15" s="80" t="str">
        <f t="shared" si="2"/>
        <v>Tốt</v>
      </c>
      <c r="U15" s="82" t="s">
        <v>928</v>
      </c>
      <c r="V15" s="83" t="s">
        <v>273</v>
      </c>
      <c r="W15" s="87"/>
    </row>
    <row r="16" spans="1:23" s="88" customFormat="1" ht="26.25" customHeight="1">
      <c r="A16" s="73">
        <v>9</v>
      </c>
      <c r="B16" s="86">
        <v>2310040009</v>
      </c>
      <c r="C16" s="75" t="s">
        <v>397</v>
      </c>
      <c r="D16" s="76" t="s">
        <v>43</v>
      </c>
      <c r="E16" s="74"/>
      <c r="F16" s="78"/>
      <c r="G16" s="73"/>
      <c r="H16" s="73"/>
      <c r="I16" s="73"/>
      <c r="J16" s="79">
        <v>23</v>
      </c>
      <c r="K16" s="79">
        <v>5</v>
      </c>
      <c r="L16" s="79">
        <v>0</v>
      </c>
      <c r="M16" s="79">
        <v>10</v>
      </c>
      <c r="N16" s="73">
        <v>5</v>
      </c>
      <c r="O16" s="73">
        <v>0</v>
      </c>
      <c r="P16" s="79">
        <v>10</v>
      </c>
      <c r="Q16" s="73">
        <v>5</v>
      </c>
      <c r="R16" s="80">
        <f t="shared" si="0"/>
        <v>1</v>
      </c>
      <c r="S16" s="81">
        <f t="shared" si="1"/>
        <v>59</v>
      </c>
      <c r="T16" s="80" t="str">
        <f t="shared" si="2"/>
        <v>TB</v>
      </c>
      <c r="U16" s="82" t="s">
        <v>205</v>
      </c>
      <c r="V16" s="83" t="s">
        <v>182</v>
      </c>
      <c r="W16" s="87"/>
    </row>
    <row r="17" spans="1:23" s="88" customFormat="1" ht="26.25" customHeight="1">
      <c r="A17" s="73">
        <v>10</v>
      </c>
      <c r="B17" s="86">
        <v>2310040010</v>
      </c>
      <c r="C17" s="75" t="s">
        <v>490</v>
      </c>
      <c r="D17" s="76" t="s">
        <v>44</v>
      </c>
      <c r="E17" s="74"/>
      <c r="F17" s="78"/>
      <c r="G17" s="73"/>
      <c r="H17" s="73"/>
      <c r="I17" s="73"/>
      <c r="J17" s="79">
        <v>23</v>
      </c>
      <c r="K17" s="79">
        <v>6</v>
      </c>
      <c r="L17" s="79">
        <v>4</v>
      </c>
      <c r="M17" s="79">
        <v>5</v>
      </c>
      <c r="N17" s="73">
        <v>5</v>
      </c>
      <c r="O17" s="73">
        <v>0</v>
      </c>
      <c r="P17" s="79">
        <v>12</v>
      </c>
      <c r="Q17" s="73">
        <v>5</v>
      </c>
      <c r="R17" s="80">
        <f t="shared" si="0"/>
        <v>4</v>
      </c>
      <c r="S17" s="81">
        <f t="shared" si="1"/>
        <v>64</v>
      </c>
      <c r="T17" s="80" t="str">
        <f t="shared" si="2"/>
        <v>TB</v>
      </c>
      <c r="U17" s="82" t="s">
        <v>929</v>
      </c>
      <c r="V17" s="83" t="s">
        <v>273</v>
      </c>
      <c r="W17" s="84"/>
    </row>
    <row r="18" spans="1:23" s="88" customFormat="1" ht="26.25" customHeight="1">
      <c r="A18" s="73">
        <v>11</v>
      </c>
      <c r="B18" s="86">
        <v>2310040011</v>
      </c>
      <c r="C18" s="75" t="s">
        <v>917</v>
      </c>
      <c r="D18" s="76" t="s">
        <v>384</v>
      </c>
      <c r="E18" s="74"/>
      <c r="F18" s="78"/>
      <c r="G18" s="73"/>
      <c r="H18" s="73"/>
      <c r="I18" s="73"/>
      <c r="J18" s="79"/>
      <c r="K18" s="79"/>
      <c r="L18" s="79"/>
      <c r="M18" s="79"/>
      <c r="N18" s="73"/>
      <c r="O18" s="73"/>
      <c r="P18" s="79"/>
      <c r="Q18" s="73"/>
      <c r="R18" s="80"/>
      <c r="S18" s="81"/>
      <c r="T18" s="80"/>
      <c r="U18" s="82" t="s">
        <v>376</v>
      </c>
      <c r="V18" s="83" t="s">
        <v>189</v>
      </c>
      <c r="W18" s="84"/>
    </row>
    <row r="19" spans="1:23" s="88" customFormat="1" ht="26.25" customHeight="1">
      <c r="A19" s="73">
        <v>12</v>
      </c>
      <c r="B19" s="86">
        <v>2310040012</v>
      </c>
      <c r="C19" s="75" t="s">
        <v>398</v>
      </c>
      <c r="D19" s="76" t="s">
        <v>32</v>
      </c>
      <c r="E19" s="74"/>
      <c r="F19" s="78"/>
      <c r="G19" s="73"/>
      <c r="H19" s="73"/>
      <c r="I19" s="73"/>
      <c r="J19" s="79">
        <v>25</v>
      </c>
      <c r="K19" s="79">
        <v>2</v>
      </c>
      <c r="L19" s="79">
        <v>8</v>
      </c>
      <c r="M19" s="79">
        <v>5</v>
      </c>
      <c r="N19" s="73">
        <v>5</v>
      </c>
      <c r="O19" s="73">
        <v>7</v>
      </c>
      <c r="P19" s="79">
        <v>10</v>
      </c>
      <c r="Q19" s="73">
        <v>5</v>
      </c>
      <c r="R19" s="80">
        <f t="shared" si="0"/>
        <v>1</v>
      </c>
      <c r="S19" s="81">
        <f t="shared" si="1"/>
        <v>68</v>
      </c>
      <c r="T19" s="80" t="str">
        <f t="shared" si="2"/>
        <v>TB</v>
      </c>
      <c r="U19" s="82" t="s">
        <v>930</v>
      </c>
      <c r="V19" s="83" t="s">
        <v>182</v>
      </c>
      <c r="W19" s="87"/>
    </row>
    <row r="20" spans="1:23" s="88" customFormat="1" ht="26.25" customHeight="1">
      <c r="A20" s="73">
        <v>13</v>
      </c>
      <c r="B20" s="86">
        <v>2310040013</v>
      </c>
      <c r="C20" s="75" t="s">
        <v>399</v>
      </c>
      <c r="D20" s="76" t="s">
        <v>38</v>
      </c>
      <c r="E20" s="74"/>
      <c r="F20" s="78"/>
      <c r="G20" s="73"/>
      <c r="H20" s="73"/>
      <c r="I20" s="73"/>
      <c r="J20" s="79">
        <v>25</v>
      </c>
      <c r="K20" s="79">
        <v>7</v>
      </c>
      <c r="L20" s="79">
        <v>8</v>
      </c>
      <c r="M20" s="79">
        <v>5</v>
      </c>
      <c r="N20" s="73">
        <v>5</v>
      </c>
      <c r="O20" s="73">
        <v>7</v>
      </c>
      <c r="P20" s="79">
        <v>10</v>
      </c>
      <c r="Q20" s="73">
        <v>5</v>
      </c>
      <c r="R20" s="80">
        <f t="shared" si="0"/>
        <v>1</v>
      </c>
      <c r="S20" s="81">
        <f t="shared" si="1"/>
        <v>73</v>
      </c>
      <c r="T20" s="80" t="str">
        <f t="shared" si="2"/>
        <v>Khá</v>
      </c>
      <c r="U20" s="82" t="s">
        <v>857</v>
      </c>
      <c r="V20" s="83" t="s">
        <v>182</v>
      </c>
      <c r="W20" s="87"/>
    </row>
    <row r="21" spans="1:23" s="88" customFormat="1" ht="26.25" customHeight="1">
      <c r="A21" s="73">
        <v>14</v>
      </c>
      <c r="B21" s="86">
        <v>2310040014</v>
      </c>
      <c r="C21" s="75" t="s">
        <v>400</v>
      </c>
      <c r="D21" s="76" t="s">
        <v>401</v>
      </c>
      <c r="E21" s="74" t="s">
        <v>396</v>
      </c>
      <c r="F21" s="78"/>
      <c r="G21" s="73"/>
      <c r="H21" s="73"/>
      <c r="I21" s="73"/>
      <c r="J21" s="79">
        <v>23</v>
      </c>
      <c r="K21" s="79">
        <v>7</v>
      </c>
      <c r="L21" s="79">
        <v>4</v>
      </c>
      <c r="M21" s="79">
        <v>5</v>
      </c>
      <c r="N21" s="73">
        <v>6</v>
      </c>
      <c r="O21" s="73">
        <v>7</v>
      </c>
      <c r="P21" s="79">
        <v>12</v>
      </c>
      <c r="Q21" s="73">
        <v>5</v>
      </c>
      <c r="R21" s="80">
        <f t="shared" si="0"/>
        <v>1</v>
      </c>
      <c r="S21" s="81">
        <f t="shared" si="1"/>
        <v>70</v>
      </c>
      <c r="T21" s="80" t="str">
        <f t="shared" si="2"/>
        <v>Khá</v>
      </c>
      <c r="U21" s="82" t="s">
        <v>857</v>
      </c>
      <c r="V21" s="83" t="s">
        <v>182</v>
      </c>
      <c r="W21" s="84"/>
    </row>
    <row r="22" spans="1:23" s="88" customFormat="1" ht="26.25" customHeight="1">
      <c r="A22" s="73">
        <v>15</v>
      </c>
      <c r="B22" s="86">
        <v>2310040015</v>
      </c>
      <c r="C22" s="75" t="s">
        <v>402</v>
      </c>
      <c r="D22" s="76" t="s">
        <v>240</v>
      </c>
      <c r="E22" s="74"/>
      <c r="F22" s="78"/>
      <c r="G22" s="73"/>
      <c r="H22" s="73"/>
      <c r="I22" s="73"/>
      <c r="J22" s="79">
        <v>23</v>
      </c>
      <c r="K22" s="79">
        <v>6</v>
      </c>
      <c r="L22" s="79">
        <v>0</v>
      </c>
      <c r="M22" s="79">
        <v>5</v>
      </c>
      <c r="N22" s="73">
        <v>5</v>
      </c>
      <c r="O22" s="73">
        <v>0</v>
      </c>
      <c r="P22" s="79">
        <v>9</v>
      </c>
      <c r="Q22" s="73">
        <v>5</v>
      </c>
      <c r="R22" s="80">
        <f t="shared" si="0"/>
        <v>0</v>
      </c>
      <c r="S22" s="81">
        <f t="shared" si="1"/>
        <v>53</v>
      </c>
      <c r="T22" s="80" t="str">
        <f t="shared" si="2"/>
        <v>TB</v>
      </c>
      <c r="U22" s="82" t="s">
        <v>616</v>
      </c>
      <c r="V22" s="83" t="s">
        <v>189</v>
      </c>
      <c r="W22" s="87"/>
    </row>
    <row r="23" spans="1:23" s="88" customFormat="1" ht="26.25" customHeight="1">
      <c r="A23" s="73">
        <v>16</v>
      </c>
      <c r="B23" s="86">
        <v>2310040016</v>
      </c>
      <c r="C23" s="75" t="s">
        <v>403</v>
      </c>
      <c r="D23" s="76" t="s">
        <v>63</v>
      </c>
      <c r="E23" s="74" t="s">
        <v>128</v>
      </c>
      <c r="F23" s="78"/>
      <c r="G23" s="73"/>
      <c r="H23" s="73"/>
      <c r="I23" s="73"/>
      <c r="J23" s="79">
        <v>23</v>
      </c>
      <c r="K23" s="79">
        <v>7</v>
      </c>
      <c r="L23" s="79">
        <v>8</v>
      </c>
      <c r="M23" s="79">
        <v>10</v>
      </c>
      <c r="N23" s="73">
        <v>10</v>
      </c>
      <c r="O23" s="73">
        <v>7</v>
      </c>
      <c r="P23" s="79">
        <v>15</v>
      </c>
      <c r="Q23" s="73">
        <v>5</v>
      </c>
      <c r="R23" s="80">
        <f t="shared" si="0"/>
        <v>4</v>
      </c>
      <c r="S23" s="81">
        <f t="shared" si="1"/>
        <v>89</v>
      </c>
      <c r="T23" s="80" t="str">
        <f t="shared" si="2"/>
        <v>Tốt</v>
      </c>
      <c r="U23" s="82" t="s">
        <v>928</v>
      </c>
      <c r="V23" s="83" t="s">
        <v>273</v>
      </c>
      <c r="W23" s="84"/>
    </row>
    <row r="24" spans="1:23" s="88" customFormat="1" ht="26.25" customHeight="1">
      <c r="A24" s="73">
        <v>17</v>
      </c>
      <c r="B24" s="86">
        <v>2310040017</v>
      </c>
      <c r="C24" s="75" t="s">
        <v>404</v>
      </c>
      <c r="D24" s="76" t="s">
        <v>63</v>
      </c>
      <c r="E24" s="74"/>
      <c r="F24" s="78"/>
      <c r="G24" s="73"/>
      <c r="H24" s="73"/>
      <c r="I24" s="73"/>
      <c r="J24" s="79">
        <v>21</v>
      </c>
      <c r="K24" s="79">
        <v>7</v>
      </c>
      <c r="L24" s="79">
        <v>0</v>
      </c>
      <c r="M24" s="79">
        <v>5</v>
      </c>
      <c r="N24" s="73">
        <v>5</v>
      </c>
      <c r="O24" s="73">
        <v>0</v>
      </c>
      <c r="P24" s="79">
        <v>10</v>
      </c>
      <c r="Q24" s="73">
        <v>5</v>
      </c>
      <c r="R24" s="80">
        <f t="shared" si="0"/>
        <v>1</v>
      </c>
      <c r="S24" s="81">
        <f t="shared" si="1"/>
        <v>54</v>
      </c>
      <c r="T24" s="80" t="str">
        <f t="shared" si="2"/>
        <v>TB</v>
      </c>
      <c r="U24" s="82" t="s">
        <v>205</v>
      </c>
      <c r="V24" s="83" t="s">
        <v>182</v>
      </c>
      <c r="W24" s="84"/>
    </row>
    <row r="25" spans="1:23" s="88" customFormat="1" ht="26.25" customHeight="1">
      <c r="A25" s="73">
        <v>18</v>
      </c>
      <c r="B25" s="86">
        <v>2310040018</v>
      </c>
      <c r="C25" s="75" t="s">
        <v>405</v>
      </c>
      <c r="D25" s="76" t="s">
        <v>48</v>
      </c>
      <c r="E25" s="74"/>
      <c r="F25" s="78"/>
      <c r="G25" s="73"/>
      <c r="H25" s="73"/>
      <c r="I25" s="73"/>
      <c r="J25" s="79">
        <v>21</v>
      </c>
      <c r="K25" s="79">
        <v>0</v>
      </c>
      <c r="L25" s="79">
        <v>0</v>
      </c>
      <c r="M25" s="79">
        <v>5</v>
      </c>
      <c r="N25" s="73">
        <v>2</v>
      </c>
      <c r="O25" s="73">
        <v>0</v>
      </c>
      <c r="P25" s="79">
        <v>6</v>
      </c>
      <c r="Q25" s="73">
        <v>0</v>
      </c>
      <c r="R25" s="80">
        <f t="shared" si="0"/>
        <v>0</v>
      </c>
      <c r="S25" s="81">
        <f t="shared" si="1"/>
        <v>34</v>
      </c>
      <c r="T25" s="80" t="str">
        <f t="shared" si="2"/>
        <v>Yếu</v>
      </c>
      <c r="U25" s="82" t="s">
        <v>376</v>
      </c>
      <c r="V25" s="83" t="s">
        <v>189</v>
      </c>
      <c r="W25" s="84"/>
    </row>
    <row r="26" spans="1:23" s="88" customFormat="1" ht="26.25" customHeight="1">
      <c r="A26" s="73">
        <v>19</v>
      </c>
      <c r="B26" s="86">
        <v>2310040019</v>
      </c>
      <c r="C26" s="75" t="s">
        <v>918</v>
      </c>
      <c r="D26" s="76" t="s">
        <v>406</v>
      </c>
      <c r="E26" s="74"/>
      <c r="F26" s="78"/>
      <c r="G26" s="73"/>
      <c r="H26" s="73"/>
      <c r="I26" s="73"/>
      <c r="J26" s="79">
        <v>22</v>
      </c>
      <c r="K26" s="79">
        <v>1</v>
      </c>
      <c r="L26" s="79">
        <v>4</v>
      </c>
      <c r="M26" s="79">
        <v>5</v>
      </c>
      <c r="N26" s="73">
        <v>5</v>
      </c>
      <c r="O26" s="73">
        <v>0</v>
      </c>
      <c r="P26" s="79">
        <v>10</v>
      </c>
      <c r="Q26" s="73">
        <v>5</v>
      </c>
      <c r="R26" s="80">
        <f t="shared" si="0"/>
        <v>1</v>
      </c>
      <c r="S26" s="81">
        <f t="shared" si="1"/>
        <v>53</v>
      </c>
      <c r="T26" s="80" t="str">
        <f t="shared" si="2"/>
        <v>TB</v>
      </c>
      <c r="U26" s="82" t="s">
        <v>205</v>
      </c>
      <c r="V26" s="83" t="s">
        <v>182</v>
      </c>
      <c r="W26" s="84"/>
    </row>
    <row r="27" spans="1:23" s="88" customFormat="1" ht="26.25" customHeight="1">
      <c r="A27" s="73">
        <v>20</v>
      </c>
      <c r="B27" s="86">
        <v>2310040020</v>
      </c>
      <c r="C27" s="75" t="s">
        <v>919</v>
      </c>
      <c r="D27" s="76" t="s">
        <v>407</v>
      </c>
      <c r="E27" s="74"/>
      <c r="F27" s="78"/>
      <c r="G27" s="73"/>
      <c r="H27" s="73"/>
      <c r="I27" s="73"/>
      <c r="J27" s="79">
        <v>23</v>
      </c>
      <c r="K27" s="79">
        <v>7</v>
      </c>
      <c r="L27" s="79">
        <v>8</v>
      </c>
      <c r="M27" s="79">
        <v>10</v>
      </c>
      <c r="N27" s="73">
        <v>5</v>
      </c>
      <c r="O27" s="73">
        <v>7</v>
      </c>
      <c r="P27" s="79">
        <v>15</v>
      </c>
      <c r="Q27" s="73">
        <v>5</v>
      </c>
      <c r="R27" s="80">
        <f t="shared" si="0"/>
        <v>3</v>
      </c>
      <c r="S27" s="81">
        <f t="shared" si="1"/>
        <v>83</v>
      </c>
      <c r="T27" s="80" t="str">
        <f t="shared" si="2"/>
        <v>Tốt</v>
      </c>
      <c r="U27" s="82" t="s">
        <v>220</v>
      </c>
      <c r="V27" s="83" t="s">
        <v>186</v>
      </c>
      <c r="W27" s="87"/>
    </row>
    <row r="28" spans="1:23" s="88" customFormat="1" ht="26.25" customHeight="1">
      <c r="A28" s="73">
        <v>21</v>
      </c>
      <c r="B28" s="86">
        <v>2310040021</v>
      </c>
      <c r="C28" s="75" t="s">
        <v>408</v>
      </c>
      <c r="D28" s="76" t="s">
        <v>409</v>
      </c>
      <c r="E28" s="74"/>
      <c r="F28" s="78"/>
      <c r="G28" s="73"/>
      <c r="H28" s="73"/>
      <c r="I28" s="73"/>
      <c r="J28" s="79">
        <v>23</v>
      </c>
      <c r="K28" s="79">
        <v>7</v>
      </c>
      <c r="L28" s="79">
        <v>8</v>
      </c>
      <c r="M28" s="79">
        <v>10</v>
      </c>
      <c r="N28" s="73">
        <v>5</v>
      </c>
      <c r="O28" s="73">
        <v>0</v>
      </c>
      <c r="P28" s="89">
        <v>10</v>
      </c>
      <c r="Q28" s="73">
        <v>5</v>
      </c>
      <c r="R28" s="80">
        <f t="shared" si="0"/>
        <v>1</v>
      </c>
      <c r="S28" s="81">
        <f t="shared" si="1"/>
        <v>69</v>
      </c>
      <c r="T28" s="80" t="str">
        <f t="shared" si="2"/>
        <v>TB</v>
      </c>
      <c r="U28" s="82" t="s">
        <v>930</v>
      </c>
      <c r="V28" s="83" t="s">
        <v>182</v>
      </c>
      <c r="W28" s="87"/>
    </row>
    <row r="29" spans="1:23" s="88" customFormat="1" ht="26.25" customHeight="1">
      <c r="A29" s="73">
        <v>22</v>
      </c>
      <c r="B29" s="86">
        <v>2310040022</v>
      </c>
      <c r="C29" s="75" t="s">
        <v>410</v>
      </c>
      <c r="D29" s="76" t="s">
        <v>411</v>
      </c>
      <c r="E29" s="74"/>
      <c r="F29" s="78"/>
      <c r="G29" s="73"/>
      <c r="H29" s="73"/>
      <c r="I29" s="73"/>
      <c r="J29" s="79">
        <v>25</v>
      </c>
      <c r="K29" s="79">
        <v>0</v>
      </c>
      <c r="L29" s="79">
        <v>8</v>
      </c>
      <c r="M29" s="79">
        <v>10</v>
      </c>
      <c r="N29" s="73">
        <v>5</v>
      </c>
      <c r="O29" s="73">
        <v>0</v>
      </c>
      <c r="P29" s="79">
        <v>12</v>
      </c>
      <c r="Q29" s="73">
        <v>5</v>
      </c>
      <c r="R29" s="80">
        <f t="shared" si="0"/>
        <v>0</v>
      </c>
      <c r="S29" s="81">
        <f t="shared" si="1"/>
        <v>65</v>
      </c>
      <c r="T29" s="80" t="str">
        <f t="shared" si="2"/>
        <v>TB</v>
      </c>
      <c r="U29" s="82" t="s">
        <v>385</v>
      </c>
      <c r="V29" s="83" t="s">
        <v>189</v>
      </c>
      <c r="W29" s="87"/>
    </row>
    <row r="30" spans="1:23" s="88" customFormat="1" ht="26.25" customHeight="1">
      <c r="A30" s="73">
        <v>23</v>
      </c>
      <c r="B30" s="86">
        <v>2310040023</v>
      </c>
      <c r="C30" s="75" t="s">
        <v>412</v>
      </c>
      <c r="D30" s="76" t="s">
        <v>76</v>
      </c>
      <c r="E30" s="74"/>
      <c r="F30" s="78"/>
      <c r="G30" s="73"/>
      <c r="H30" s="73"/>
      <c r="I30" s="73"/>
      <c r="J30" s="79">
        <v>25</v>
      </c>
      <c r="K30" s="79">
        <v>7</v>
      </c>
      <c r="L30" s="79">
        <v>8</v>
      </c>
      <c r="M30" s="79">
        <v>10</v>
      </c>
      <c r="N30" s="73">
        <v>5</v>
      </c>
      <c r="O30" s="73">
        <v>7</v>
      </c>
      <c r="P30" s="79">
        <v>15</v>
      </c>
      <c r="Q30" s="73">
        <v>5</v>
      </c>
      <c r="R30" s="80">
        <f t="shared" si="0"/>
        <v>1</v>
      </c>
      <c r="S30" s="81">
        <f t="shared" si="1"/>
        <v>83</v>
      </c>
      <c r="T30" s="80" t="str">
        <f t="shared" si="2"/>
        <v>Tốt</v>
      </c>
      <c r="U30" s="82" t="s">
        <v>931</v>
      </c>
      <c r="V30" s="83" t="s">
        <v>182</v>
      </c>
      <c r="W30" s="87"/>
    </row>
    <row r="31" spans="1:23" s="88" customFormat="1" ht="26.25" customHeight="1">
      <c r="A31" s="73">
        <v>24</v>
      </c>
      <c r="B31" s="86">
        <v>2310040024</v>
      </c>
      <c r="C31" s="75" t="s">
        <v>413</v>
      </c>
      <c r="D31" s="76" t="s">
        <v>127</v>
      </c>
      <c r="E31" s="74" t="s">
        <v>414</v>
      </c>
      <c r="F31" s="78"/>
      <c r="G31" s="73"/>
      <c r="H31" s="73"/>
      <c r="I31" s="73"/>
      <c r="J31" s="79">
        <v>23</v>
      </c>
      <c r="K31" s="79">
        <v>7</v>
      </c>
      <c r="L31" s="79">
        <v>4</v>
      </c>
      <c r="M31" s="79">
        <v>10</v>
      </c>
      <c r="N31" s="73">
        <v>7</v>
      </c>
      <c r="O31" s="73">
        <v>7</v>
      </c>
      <c r="P31" s="79">
        <v>15</v>
      </c>
      <c r="Q31" s="73">
        <v>5</v>
      </c>
      <c r="R31" s="80">
        <f t="shared" si="0"/>
        <v>1</v>
      </c>
      <c r="S31" s="81">
        <f t="shared" si="1"/>
        <v>79</v>
      </c>
      <c r="T31" s="80" t="str">
        <f t="shared" si="2"/>
        <v>Khá</v>
      </c>
      <c r="U31" s="82" t="s">
        <v>932</v>
      </c>
      <c r="V31" s="83" t="s">
        <v>182</v>
      </c>
      <c r="W31" s="87"/>
    </row>
    <row r="32" spans="1:23" s="88" customFormat="1" ht="26.25" customHeight="1">
      <c r="A32" s="73">
        <v>25</v>
      </c>
      <c r="B32" s="86">
        <v>2310040025</v>
      </c>
      <c r="C32" s="75" t="s">
        <v>415</v>
      </c>
      <c r="D32" s="76" t="s">
        <v>64</v>
      </c>
      <c r="E32" s="74"/>
      <c r="F32" s="78"/>
      <c r="G32" s="73"/>
      <c r="H32" s="73"/>
      <c r="I32" s="73"/>
      <c r="J32" s="79">
        <v>22</v>
      </c>
      <c r="K32" s="79">
        <v>0</v>
      </c>
      <c r="L32" s="79">
        <v>4</v>
      </c>
      <c r="M32" s="79">
        <v>5</v>
      </c>
      <c r="N32" s="73">
        <v>5</v>
      </c>
      <c r="O32" s="73">
        <v>0</v>
      </c>
      <c r="P32" s="79">
        <v>10</v>
      </c>
      <c r="Q32" s="73">
        <v>5</v>
      </c>
      <c r="R32" s="80">
        <f t="shared" si="0"/>
        <v>0</v>
      </c>
      <c r="S32" s="81">
        <f t="shared" si="1"/>
        <v>51</v>
      </c>
      <c r="T32" s="80" t="str">
        <f t="shared" si="2"/>
        <v>TB</v>
      </c>
      <c r="U32" s="82" t="s">
        <v>486</v>
      </c>
      <c r="V32" s="83" t="s">
        <v>189</v>
      </c>
      <c r="W32" s="84"/>
    </row>
    <row r="33" spans="1:23" s="88" customFormat="1" ht="26.25" customHeight="1">
      <c r="A33" s="73">
        <v>26</v>
      </c>
      <c r="B33" s="86">
        <v>2310040026</v>
      </c>
      <c r="C33" s="75" t="s">
        <v>416</v>
      </c>
      <c r="D33" s="76" t="s">
        <v>49</v>
      </c>
      <c r="E33" s="74"/>
      <c r="F33" s="78"/>
      <c r="G33" s="73"/>
      <c r="H33" s="73"/>
      <c r="I33" s="73"/>
      <c r="J33" s="79">
        <v>23</v>
      </c>
      <c r="K33" s="79">
        <v>7</v>
      </c>
      <c r="L33" s="79">
        <v>8</v>
      </c>
      <c r="M33" s="79">
        <v>10</v>
      </c>
      <c r="N33" s="73">
        <v>5</v>
      </c>
      <c r="O33" s="73">
        <v>0</v>
      </c>
      <c r="P33" s="79">
        <v>12</v>
      </c>
      <c r="Q33" s="73">
        <v>5</v>
      </c>
      <c r="R33" s="80">
        <f t="shared" si="0"/>
        <v>0</v>
      </c>
      <c r="S33" s="81">
        <f t="shared" si="1"/>
        <v>70</v>
      </c>
      <c r="T33" s="80" t="str">
        <f t="shared" si="2"/>
        <v>Khá</v>
      </c>
      <c r="U33" s="82" t="s">
        <v>858</v>
      </c>
      <c r="V33" s="83" t="s">
        <v>189</v>
      </c>
      <c r="W33" s="87"/>
    </row>
    <row r="34" spans="1:23" s="88" customFormat="1" ht="26.25" customHeight="1">
      <c r="A34" s="73">
        <v>27</v>
      </c>
      <c r="B34" s="86">
        <v>2310040027</v>
      </c>
      <c r="C34" s="75" t="s">
        <v>799</v>
      </c>
      <c r="D34" s="76" t="s">
        <v>65</v>
      </c>
      <c r="E34" s="74"/>
      <c r="F34" s="78"/>
      <c r="G34" s="73"/>
      <c r="H34" s="73"/>
      <c r="I34" s="73"/>
      <c r="J34" s="79">
        <v>21</v>
      </c>
      <c r="K34" s="79">
        <v>7</v>
      </c>
      <c r="L34" s="79">
        <v>8</v>
      </c>
      <c r="M34" s="79">
        <v>10</v>
      </c>
      <c r="N34" s="73">
        <v>5</v>
      </c>
      <c r="O34" s="73">
        <v>0</v>
      </c>
      <c r="P34" s="79">
        <v>12</v>
      </c>
      <c r="Q34" s="73">
        <v>5</v>
      </c>
      <c r="R34" s="80">
        <f t="shared" si="0"/>
        <v>0</v>
      </c>
      <c r="S34" s="81">
        <f t="shared" si="1"/>
        <v>68</v>
      </c>
      <c r="T34" s="80" t="str">
        <f t="shared" si="2"/>
        <v>TB</v>
      </c>
      <c r="U34" s="82" t="s">
        <v>864</v>
      </c>
      <c r="V34" s="83" t="s">
        <v>189</v>
      </c>
      <c r="W34" s="84"/>
    </row>
    <row r="35" spans="1:23" s="88" customFormat="1" ht="26.25" customHeight="1">
      <c r="A35" s="73">
        <v>28</v>
      </c>
      <c r="B35" s="86">
        <v>2310040028</v>
      </c>
      <c r="C35" s="75" t="s">
        <v>417</v>
      </c>
      <c r="D35" s="76" t="s">
        <v>418</v>
      </c>
      <c r="E35" s="74" t="s">
        <v>156</v>
      </c>
      <c r="F35" s="78"/>
      <c r="G35" s="73"/>
      <c r="H35" s="73"/>
      <c r="I35" s="73"/>
      <c r="J35" s="79">
        <v>24</v>
      </c>
      <c r="K35" s="79">
        <v>7</v>
      </c>
      <c r="L35" s="79">
        <v>8</v>
      </c>
      <c r="M35" s="79">
        <v>10</v>
      </c>
      <c r="N35" s="73">
        <v>10</v>
      </c>
      <c r="O35" s="73">
        <v>0</v>
      </c>
      <c r="P35" s="79">
        <v>15</v>
      </c>
      <c r="Q35" s="73">
        <v>5</v>
      </c>
      <c r="R35" s="80">
        <f t="shared" si="0"/>
        <v>3</v>
      </c>
      <c r="S35" s="81">
        <f t="shared" si="1"/>
        <v>82</v>
      </c>
      <c r="T35" s="80" t="str">
        <f t="shared" si="2"/>
        <v>Tốt</v>
      </c>
      <c r="U35" s="82" t="s">
        <v>933</v>
      </c>
      <c r="V35" s="83" t="s">
        <v>186</v>
      </c>
      <c r="W35" s="87"/>
    </row>
    <row r="36" spans="1:23" s="88" customFormat="1" ht="26.25" customHeight="1">
      <c r="A36" s="73">
        <v>29</v>
      </c>
      <c r="B36" s="86">
        <v>2310040029</v>
      </c>
      <c r="C36" s="75" t="s">
        <v>501</v>
      </c>
      <c r="D36" s="76" t="s">
        <v>176</v>
      </c>
      <c r="E36" s="74"/>
      <c r="F36" s="78"/>
      <c r="G36" s="73"/>
      <c r="H36" s="73"/>
      <c r="I36" s="73"/>
      <c r="J36" s="79">
        <v>23</v>
      </c>
      <c r="K36" s="79">
        <v>6</v>
      </c>
      <c r="L36" s="79">
        <v>4</v>
      </c>
      <c r="M36" s="79">
        <v>5</v>
      </c>
      <c r="N36" s="73">
        <v>5</v>
      </c>
      <c r="O36" s="73">
        <v>0</v>
      </c>
      <c r="P36" s="79">
        <v>10</v>
      </c>
      <c r="Q36" s="73">
        <v>5</v>
      </c>
      <c r="R36" s="80">
        <f t="shared" si="0"/>
        <v>1</v>
      </c>
      <c r="S36" s="81">
        <f t="shared" si="1"/>
        <v>59</v>
      </c>
      <c r="T36" s="80" t="str">
        <f t="shared" si="2"/>
        <v>TB</v>
      </c>
      <c r="U36" s="82" t="s">
        <v>930</v>
      </c>
      <c r="V36" s="83" t="s">
        <v>182</v>
      </c>
      <c r="W36" s="87"/>
    </row>
    <row r="37" spans="1:23" s="88" customFormat="1" ht="26.25" customHeight="1">
      <c r="A37" s="73">
        <v>30</v>
      </c>
      <c r="B37" s="86">
        <v>2310040030</v>
      </c>
      <c r="C37" s="75" t="s">
        <v>67</v>
      </c>
      <c r="D37" s="76" t="s">
        <v>419</v>
      </c>
      <c r="E37" s="74"/>
      <c r="F37" s="78"/>
      <c r="G37" s="73"/>
      <c r="H37" s="73"/>
      <c r="I37" s="73"/>
      <c r="J37" s="79">
        <v>20</v>
      </c>
      <c r="K37" s="79">
        <v>5</v>
      </c>
      <c r="L37" s="79">
        <v>4</v>
      </c>
      <c r="M37" s="79">
        <v>5</v>
      </c>
      <c r="N37" s="73">
        <v>5</v>
      </c>
      <c r="O37" s="73">
        <v>0</v>
      </c>
      <c r="P37" s="79">
        <v>10</v>
      </c>
      <c r="Q37" s="73">
        <v>5</v>
      </c>
      <c r="R37" s="80">
        <f t="shared" si="0"/>
        <v>0</v>
      </c>
      <c r="S37" s="81">
        <f t="shared" si="1"/>
        <v>54</v>
      </c>
      <c r="T37" s="80" t="str">
        <f t="shared" si="2"/>
        <v>TB</v>
      </c>
      <c r="U37" s="82" t="s">
        <v>371</v>
      </c>
      <c r="V37" s="83" t="s">
        <v>189</v>
      </c>
      <c r="W37" s="87"/>
    </row>
    <row r="38" spans="1:23" s="88" customFormat="1" ht="26.25" customHeight="1">
      <c r="A38" s="73">
        <v>31</v>
      </c>
      <c r="B38" s="86">
        <v>2310040031</v>
      </c>
      <c r="C38" s="75" t="s">
        <v>39</v>
      </c>
      <c r="D38" s="76" t="s">
        <v>420</v>
      </c>
      <c r="E38" s="74"/>
      <c r="F38" s="78"/>
      <c r="G38" s="73"/>
      <c r="H38" s="73"/>
      <c r="I38" s="73"/>
      <c r="J38" s="79">
        <v>25</v>
      </c>
      <c r="K38" s="79">
        <v>2</v>
      </c>
      <c r="L38" s="79">
        <v>8</v>
      </c>
      <c r="M38" s="79">
        <v>10</v>
      </c>
      <c r="N38" s="73">
        <v>5</v>
      </c>
      <c r="O38" s="73">
        <v>7</v>
      </c>
      <c r="P38" s="79">
        <v>14</v>
      </c>
      <c r="Q38" s="73">
        <v>5</v>
      </c>
      <c r="R38" s="80">
        <f t="shared" si="0"/>
        <v>0</v>
      </c>
      <c r="S38" s="81">
        <f t="shared" si="1"/>
        <v>76</v>
      </c>
      <c r="T38" s="80" t="str">
        <f t="shared" si="2"/>
        <v>Khá</v>
      </c>
      <c r="U38" s="82" t="s">
        <v>225</v>
      </c>
      <c r="V38" s="83" t="s">
        <v>189</v>
      </c>
      <c r="W38" s="87"/>
    </row>
    <row r="39" spans="1:23" s="88" customFormat="1" ht="26.25" customHeight="1">
      <c r="A39" s="73">
        <v>32</v>
      </c>
      <c r="B39" s="86">
        <v>2310040032</v>
      </c>
      <c r="C39" s="75" t="s">
        <v>421</v>
      </c>
      <c r="D39" s="76" t="s">
        <v>78</v>
      </c>
      <c r="E39" s="74"/>
      <c r="F39" s="78"/>
      <c r="G39" s="73"/>
      <c r="H39" s="73"/>
      <c r="I39" s="73"/>
      <c r="J39" s="79">
        <v>25</v>
      </c>
      <c r="K39" s="79">
        <v>6</v>
      </c>
      <c r="L39" s="79">
        <v>8</v>
      </c>
      <c r="M39" s="79">
        <v>5</v>
      </c>
      <c r="N39" s="73">
        <v>5</v>
      </c>
      <c r="O39" s="73">
        <v>0</v>
      </c>
      <c r="P39" s="79">
        <v>14</v>
      </c>
      <c r="Q39" s="73">
        <v>5</v>
      </c>
      <c r="R39" s="80">
        <f t="shared" si="0"/>
        <v>0</v>
      </c>
      <c r="S39" s="81">
        <f t="shared" si="1"/>
        <v>68</v>
      </c>
      <c r="T39" s="80" t="str">
        <f t="shared" si="2"/>
        <v>TB</v>
      </c>
      <c r="U39" s="82" t="s">
        <v>213</v>
      </c>
      <c r="V39" s="83" t="s">
        <v>189</v>
      </c>
      <c r="W39" s="87"/>
    </row>
    <row r="40" spans="1:23" s="88" customFormat="1" ht="26.25" customHeight="1">
      <c r="A40" s="73">
        <v>33</v>
      </c>
      <c r="B40" s="86">
        <v>2310040033</v>
      </c>
      <c r="C40" s="75" t="s">
        <v>592</v>
      </c>
      <c r="D40" s="76" t="s">
        <v>68</v>
      </c>
      <c r="E40" s="74"/>
      <c r="F40" s="78"/>
      <c r="G40" s="73"/>
      <c r="H40" s="73"/>
      <c r="I40" s="73"/>
      <c r="J40" s="79">
        <v>21</v>
      </c>
      <c r="K40" s="79">
        <v>5</v>
      </c>
      <c r="L40" s="79">
        <v>4</v>
      </c>
      <c r="M40" s="79">
        <v>5</v>
      </c>
      <c r="N40" s="73">
        <v>5</v>
      </c>
      <c r="O40" s="73">
        <v>7</v>
      </c>
      <c r="P40" s="79">
        <v>12</v>
      </c>
      <c r="Q40" s="73">
        <v>5</v>
      </c>
      <c r="R40" s="80">
        <f t="shared" si="0"/>
        <v>1</v>
      </c>
      <c r="S40" s="81">
        <f t="shared" si="1"/>
        <v>65</v>
      </c>
      <c r="T40" s="80" t="str">
        <f t="shared" si="2"/>
        <v>TB</v>
      </c>
      <c r="U40" s="82" t="s">
        <v>924</v>
      </c>
      <c r="V40" s="83" t="s">
        <v>182</v>
      </c>
      <c r="W40" s="84"/>
    </row>
    <row r="41" spans="1:23" s="88" customFormat="1" ht="26.25" customHeight="1">
      <c r="A41" s="73">
        <v>34</v>
      </c>
      <c r="B41" s="86">
        <v>2310040034</v>
      </c>
      <c r="C41" s="75" t="s">
        <v>485</v>
      </c>
      <c r="D41" s="76" t="s">
        <v>53</v>
      </c>
      <c r="E41" s="74"/>
      <c r="F41" s="78"/>
      <c r="G41" s="73"/>
      <c r="H41" s="73"/>
      <c r="I41" s="73"/>
      <c r="J41" s="79">
        <v>24</v>
      </c>
      <c r="K41" s="79">
        <v>0</v>
      </c>
      <c r="L41" s="79">
        <v>8</v>
      </c>
      <c r="M41" s="79">
        <v>10</v>
      </c>
      <c r="N41" s="73">
        <v>5</v>
      </c>
      <c r="O41" s="73">
        <v>0</v>
      </c>
      <c r="P41" s="79">
        <v>15</v>
      </c>
      <c r="Q41" s="73">
        <v>5</v>
      </c>
      <c r="R41" s="80">
        <f t="shared" si="0"/>
        <v>3</v>
      </c>
      <c r="S41" s="81">
        <f t="shared" si="1"/>
        <v>70</v>
      </c>
      <c r="T41" s="80" t="str">
        <f t="shared" si="2"/>
        <v>Khá</v>
      </c>
      <c r="U41" s="82" t="s">
        <v>934</v>
      </c>
      <c r="V41" s="83" t="s">
        <v>186</v>
      </c>
      <c r="W41" s="87"/>
    </row>
    <row r="42" spans="1:23" s="88" customFormat="1" ht="26.25" customHeight="1">
      <c r="A42" s="73">
        <v>35</v>
      </c>
      <c r="B42" s="86">
        <v>2310040035</v>
      </c>
      <c r="C42" s="75" t="s">
        <v>422</v>
      </c>
      <c r="D42" s="76" t="s">
        <v>423</v>
      </c>
      <c r="E42" s="74"/>
      <c r="F42" s="78"/>
      <c r="G42" s="73"/>
      <c r="H42" s="73"/>
      <c r="I42" s="73"/>
      <c r="J42" s="79">
        <v>22</v>
      </c>
      <c r="K42" s="79">
        <v>0</v>
      </c>
      <c r="L42" s="79">
        <v>8</v>
      </c>
      <c r="M42" s="79">
        <v>5</v>
      </c>
      <c r="N42" s="73">
        <v>5</v>
      </c>
      <c r="O42" s="73">
        <v>0</v>
      </c>
      <c r="P42" s="89">
        <v>10</v>
      </c>
      <c r="Q42" s="73">
        <v>5</v>
      </c>
      <c r="R42" s="80">
        <f t="shared" si="0"/>
        <v>0</v>
      </c>
      <c r="S42" s="81">
        <f t="shared" si="1"/>
        <v>55</v>
      </c>
      <c r="T42" s="80" t="str">
        <f t="shared" si="2"/>
        <v>TB</v>
      </c>
      <c r="U42" s="82" t="s">
        <v>935</v>
      </c>
      <c r="V42" s="83" t="s">
        <v>189</v>
      </c>
      <c r="W42" s="84"/>
    </row>
    <row r="43" spans="1:23" s="88" customFormat="1" ht="26.25" customHeight="1">
      <c r="A43" s="73">
        <v>36</v>
      </c>
      <c r="B43" s="86">
        <v>2310040036</v>
      </c>
      <c r="C43" s="75" t="s">
        <v>424</v>
      </c>
      <c r="D43" s="76" t="s">
        <v>349</v>
      </c>
      <c r="E43" s="74"/>
      <c r="F43" s="78"/>
      <c r="G43" s="73"/>
      <c r="H43" s="73"/>
      <c r="I43" s="73"/>
      <c r="J43" s="79">
        <v>23</v>
      </c>
      <c r="K43" s="79">
        <v>0</v>
      </c>
      <c r="L43" s="79">
        <v>4</v>
      </c>
      <c r="M43" s="79">
        <v>10</v>
      </c>
      <c r="N43" s="73">
        <v>5</v>
      </c>
      <c r="O43" s="73">
        <v>0</v>
      </c>
      <c r="P43" s="79">
        <v>15</v>
      </c>
      <c r="Q43" s="73">
        <v>5</v>
      </c>
      <c r="R43" s="80">
        <f t="shared" si="0"/>
        <v>1</v>
      </c>
      <c r="S43" s="81">
        <f t="shared" si="1"/>
        <v>63</v>
      </c>
      <c r="T43" s="80" t="str">
        <f t="shared" si="2"/>
        <v>TB</v>
      </c>
      <c r="U43" s="82" t="s">
        <v>924</v>
      </c>
      <c r="V43" s="83" t="s">
        <v>182</v>
      </c>
      <c r="W43" s="84"/>
    </row>
    <row r="44" spans="1:23" s="88" customFormat="1" ht="26.25" customHeight="1">
      <c r="A44" s="73">
        <v>37</v>
      </c>
      <c r="B44" s="86">
        <v>2310040037</v>
      </c>
      <c r="C44" s="75" t="s">
        <v>920</v>
      </c>
      <c r="D44" s="76" t="s">
        <v>132</v>
      </c>
      <c r="E44" s="74"/>
      <c r="F44" s="78"/>
      <c r="G44" s="73"/>
      <c r="H44" s="73"/>
      <c r="I44" s="73"/>
      <c r="J44" s="79">
        <v>23</v>
      </c>
      <c r="K44" s="79">
        <v>0</v>
      </c>
      <c r="L44" s="79">
        <v>0</v>
      </c>
      <c r="M44" s="79">
        <v>5</v>
      </c>
      <c r="N44" s="73">
        <v>2</v>
      </c>
      <c r="O44" s="73">
        <v>0</v>
      </c>
      <c r="P44" s="79">
        <v>10</v>
      </c>
      <c r="Q44" s="73">
        <v>5</v>
      </c>
      <c r="R44" s="80">
        <f t="shared" si="0"/>
        <v>0</v>
      </c>
      <c r="S44" s="81">
        <f t="shared" si="1"/>
        <v>45</v>
      </c>
      <c r="T44" s="80" t="str">
        <f t="shared" si="2"/>
        <v>Yếu</v>
      </c>
      <c r="U44" s="82" t="s">
        <v>376</v>
      </c>
      <c r="V44" s="83" t="s">
        <v>189</v>
      </c>
      <c r="W44" s="84"/>
    </row>
    <row r="45" spans="1:23" s="88" customFormat="1" ht="26.25" customHeight="1">
      <c r="A45" s="73">
        <v>38</v>
      </c>
      <c r="B45" s="86">
        <v>2310040038</v>
      </c>
      <c r="C45" s="75" t="s">
        <v>921</v>
      </c>
      <c r="D45" s="76" t="s">
        <v>505</v>
      </c>
      <c r="E45" s="74"/>
      <c r="F45" s="78"/>
      <c r="G45" s="73"/>
      <c r="H45" s="73"/>
      <c r="I45" s="73"/>
      <c r="J45" s="79"/>
      <c r="K45" s="79"/>
      <c r="L45" s="79"/>
      <c r="M45" s="79"/>
      <c r="N45" s="73"/>
      <c r="O45" s="73"/>
      <c r="P45" s="79"/>
      <c r="Q45" s="73"/>
      <c r="R45" s="80"/>
      <c r="S45" s="81"/>
      <c r="T45" s="80"/>
      <c r="U45" s="82" t="s">
        <v>376</v>
      </c>
      <c r="V45" s="83" t="s">
        <v>189</v>
      </c>
      <c r="W45" s="84"/>
    </row>
    <row r="46" spans="1:23" s="88" customFormat="1" ht="26.25" customHeight="1">
      <c r="A46" s="73">
        <v>39</v>
      </c>
      <c r="B46" s="86">
        <v>2310040039</v>
      </c>
      <c r="C46" s="75" t="s">
        <v>501</v>
      </c>
      <c r="D46" s="76" t="s">
        <v>32</v>
      </c>
      <c r="E46" s="74"/>
      <c r="F46" s="78"/>
      <c r="G46" s="73"/>
      <c r="H46" s="73"/>
      <c r="I46" s="73"/>
      <c r="J46" s="79">
        <v>25</v>
      </c>
      <c r="K46" s="79">
        <v>5</v>
      </c>
      <c r="L46" s="79">
        <v>8</v>
      </c>
      <c r="M46" s="79">
        <v>5</v>
      </c>
      <c r="N46" s="73">
        <v>5</v>
      </c>
      <c r="O46" s="73">
        <v>7</v>
      </c>
      <c r="P46" s="79">
        <v>14</v>
      </c>
      <c r="Q46" s="73">
        <v>5</v>
      </c>
      <c r="R46" s="80">
        <f t="shared" si="0"/>
        <v>3</v>
      </c>
      <c r="S46" s="81">
        <f t="shared" si="1"/>
        <v>77</v>
      </c>
      <c r="T46" s="80" t="str">
        <f t="shared" si="2"/>
        <v>Khá</v>
      </c>
      <c r="U46" s="82" t="s">
        <v>936</v>
      </c>
      <c r="V46" s="83" t="s">
        <v>186</v>
      </c>
      <c r="W46" s="84"/>
    </row>
    <row r="47" spans="1:23" s="88" customFormat="1" ht="26.25" customHeight="1">
      <c r="A47" s="73">
        <v>40</v>
      </c>
      <c r="B47" s="86">
        <v>2310040040</v>
      </c>
      <c r="C47" s="75" t="s">
        <v>922</v>
      </c>
      <c r="D47" s="76" t="s">
        <v>425</v>
      </c>
      <c r="E47" s="74"/>
      <c r="F47" s="78"/>
      <c r="G47" s="73"/>
      <c r="H47" s="73"/>
      <c r="I47" s="73"/>
      <c r="J47" s="79">
        <v>23</v>
      </c>
      <c r="K47" s="79">
        <v>0</v>
      </c>
      <c r="L47" s="79">
        <v>4</v>
      </c>
      <c r="M47" s="79">
        <v>5</v>
      </c>
      <c r="N47" s="73">
        <v>5</v>
      </c>
      <c r="O47" s="73">
        <v>0</v>
      </c>
      <c r="P47" s="79">
        <v>10</v>
      </c>
      <c r="Q47" s="73">
        <v>5</v>
      </c>
      <c r="R47" s="80">
        <f t="shared" si="0"/>
        <v>0</v>
      </c>
      <c r="S47" s="81">
        <f t="shared" si="1"/>
        <v>52</v>
      </c>
      <c r="T47" s="80" t="str">
        <f t="shared" si="2"/>
        <v>TB</v>
      </c>
      <c r="U47" s="82" t="s">
        <v>937</v>
      </c>
      <c r="V47" s="83" t="s">
        <v>189</v>
      </c>
      <c r="W47" s="84"/>
    </row>
    <row r="48" spans="1:23" s="88" customFormat="1" ht="26.25" customHeight="1">
      <c r="A48" s="73">
        <v>41</v>
      </c>
      <c r="B48" s="86">
        <v>2310040041</v>
      </c>
      <c r="C48" s="75" t="s">
        <v>726</v>
      </c>
      <c r="D48" s="76" t="s">
        <v>32</v>
      </c>
      <c r="E48" s="74"/>
      <c r="F48" s="78"/>
      <c r="G48" s="73"/>
      <c r="H48" s="73"/>
      <c r="I48" s="73"/>
      <c r="J48" s="79">
        <v>25</v>
      </c>
      <c r="K48" s="79">
        <v>0</v>
      </c>
      <c r="L48" s="79">
        <v>4</v>
      </c>
      <c r="M48" s="79">
        <v>10</v>
      </c>
      <c r="N48" s="73">
        <v>5</v>
      </c>
      <c r="O48" s="73">
        <v>0</v>
      </c>
      <c r="P48" s="79">
        <v>14</v>
      </c>
      <c r="Q48" s="73">
        <v>5</v>
      </c>
      <c r="R48" s="80">
        <f t="shared" si="0"/>
        <v>3</v>
      </c>
      <c r="S48" s="81">
        <f t="shared" si="1"/>
        <v>66</v>
      </c>
      <c r="T48" s="80" t="str">
        <f t="shared" si="2"/>
        <v>TB</v>
      </c>
      <c r="U48" s="82" t="s">
        <v>936</v>
      </c>
      <c r="V48" s="83" t="s">
        <v>186</v>
      </c>
      <c r="W48" s="84"/>
    </row>
    <row r="49" spans="1:25" s="88" customFormat="1" ht="26.25" customHeight="1">
      <c r="A49" s="73">
        <v>42</v>
      </c>
      <c r="B49" s="86">
        <v>2310040042</v>
      </c>
      <c r="C49" s="75" t="s">
        <v>395</v>
      </c>
      <c r="D49" s="76" t="s">
        <v>299</v>
      </c>
      <c r="E49" s="74"/>
      <c r="F49" s="78"/>
      <c r="G49" s="73"/>
      <c r="H49" s="73"/>
      <c r="I49" s="73"/>
      <c r="J49" s="79">
        <v>25</v>
      </c>
      <c r="K49" s="79">
        <v>0</v>
      </c>
      <c r="L49" s="79">
        <v>4</v>
      </c>
      <c r="M49" s="79">
        <v>10</v>
      </c>
      <c r="N49" s="73">
        <v>5</v>
      </c>
      <c r="O49" s="73">
        <v>0</v>
      </c>
      <c r="P49" s="79">
        <v>14</v>
      </c>
      <c r="Q49" s="73">
        <v>5</v>
      </c>
      <c r="R49" s="80">
        <f t="shared" si="0"/>
        <v>3</v>
      </c>
      <c r="S49" s="81">
        <f t="shared" si="1"/>
        <v>66</v>
      </c>
      <c r="T49" s="80" t="str">
        <f t="shared" si="2"/>
        <v>TB</v>
      </c>
      <c r="U49" s="82" t="s">
        <v>936</v>
      </c>
      <c r="V49" s="83" t="s">
        <v>186</v>
      </c>
      <c r="W49" s="87"/>
    </row>
    <row r="50" spans="1:25" s="88" customFormat="1" ht="26.25" customHeight="1">
      <c r="A50" s="73">
        <v>43</v>
      </c>
      <c r="B50" s="86">
        <v>2310040043</v>
      </c>
      <c r="C50" s="75" t="s">
        <v>398</v>
      </c>
      <c r="D50" s="76" t="s">
        <v>65</v>
      </c>
      <c r="E50" s="74"/>
      <c r="F50" s="78"/>
      <c r="G50" s="73"/>
      <c r="H50" s="73"/>
      <c r="I50" s="73"/>
      <c r="J50" s="79">
        <v>23</v>
      </c>
      <c r="K50" s="79">
        <v>0</v>
      </c>
      <c r="L50" s="79">
        <v>4</v>
      </c>
      <c r="M50" s="79">
        <v>10</v>
      </c>
      <c r="N50" s="73">
        <v>5</v>
      </c>
      <c r="O50" s="73">
        <v>0</v>
      </c>
      <c r="P50" s="79">
        <v>10</v>
      </c>
      <c r="Q50" s="73">
        <v>5</v>
      </c>
      <c r="R50" s="80">
        <f t="shared" si="0"/>
        <v>3</v>
      </c>
      <c r="S50" s="81">
        <f t="shared" si="1"/>
        <v>60</v>
      </c>
      <c r="T50" s="80" t="str">
        <f t="shared" si="2"/>
        <v>TB</v>
      </c>
      <c r="U50" s="82" t="s">
        <v>938</v>
      </c>
      <c r="V50" s="83" t="s">
        <v>186</v>
      </c>
      <c r="W50" s="84"/>
    </row>
    <row r="51" spans="1:25" s="88" customFormat="1" ht="26.25" customHeight="1">
      <c r="A51" s="73">
        <v>44</v>
      </c>
      <c r="B51" s="86">
        <v>2310040044</v>
      </c>
      <c r="C51" s="75" t="s">
        <v>269</v>
      </c>
      <c r="D51" s="76" t="s">
        <v>63</v>
      </c>
      <c r="E51" s="74"/>
      <c r="F51" s="78"/>
      <c r="G51" s="73"/>
      <c r="H51" s="73"/>
      <c r="I51" s="73"/>
      <c r="J51" s="79">
        <v>19</v>
      </c>
      <c r="K51" s="79">
        <v>0</v>
      </c>
      <c r="L51" s="79">
        <v>4</v>
      </c>
      <c r="M51" s="79">
        <v>5</v>
      </c>
      <c r="N51" s="73">
        <v>5</v>
      </c>
      <c r="O51" s="73">
        <v>0</v>
      </c>
      <c r="P51" s="79">
        <v>10</v>
      </c>
      <c r="Q51" s="73">
        <v>5</v>
      </c>
      <c r="R51" s="80">
        <f t="shared" si="0"/>
        <v>3</v>
      </c>
      <c r="S51" s="81">
        <f t="shared" si="1"/>
        <v>51</v>
      </c>
      <c r="T51" s="80" t="str">
        <f t="shared" si="2"/>
        <v>TB</v>
      </c>
      <c r="U51" s="82" t="s">
        <v>939</v>
      </c>
      <c r="V51" s="83" t="s">
        <v>186</v>
      </c>
      <c r="W51" s="84"/>
    </row>
    <row r="52" spans="1:25" s="88" customFormat="1" ht="26.25" customHeight="1">
      <c r="A52" s="73">
        <v>45</v>
      </c>
      <c r="B52" s="86">
        <v>2310040045</v>
      </c>
      <c r="C52" s="75" t="s">
        <v>427</v>
      </c>
      <c r="D52" s="76" t="s">
        <v>428</v>
      </c>
      <c r="E52" s="74"/>
      <c r="F52" s="78"/>
      <c r="G52" s="73"/>
      <c r="H52" s="73"/>
      <c r="I52" s="73"/>
      <c r="J52" s="79">
        <v>25</v>
      </c>
      <c r="K52" s="79">
        <v>0</v>
      </c>
      <c r="L52" s="79">
        <v>4</v>
      </c>
      <c r="M52" s="79">
        <v>10</v>
      </c>
      <c r="N52" s="73">
        <v>5</v>
      </c>
      <c r="O52" s="73">
        <v>0</v>
      </c>
      <c r="P52" s="79">
        <v>12</v>
      </c>
      <c r="Q52" s="73">
        <v>5</v>
      </c>
      <c r="R52" s="80">
        <f t="shared" si="0"/>
        <v>1</v>
      </c>
      <c r="S52" s="81">
        <f t="shared" si="1"/>
        <v>62</v>
      </c>
      <c r="T52" s="80" t="str">
        <f t="shared" si="2"/>
        <v>TB</v>
      </c>
      <c r="U52" s="82" t="s">
        <v>382</v>
      </c>
      <c r="V52" s="83" t="s">
        <v>182</v>
      </c>
      <c r="W52" s="87"/>
    </row>
    <row r="53" spans="1:25" s="88" customFormat="1" ht="26.25" customHeight="1">
      <c r="A53" s="73">
        <v>46</v>
      </c>
      <c r="B53" s="86">
        <v>2310040046</v>
      </c>
      <c r="C53" s="75" t="s">
        <v>923</v>
      </c>
      <c r="D53" s="76" t="s">
        <v>429</v>
      </c>
      <c r="E53" s="74"/>
      <c r="F53" s="78"/>
      <c r="G53" s="73"/>
      <c r="H53" s="73"/>
      <c r="I53" s="73"/>
      <c r="J53" s="79">
        <v>0</v>
      </c>
      <c r="K53" s="79">
        <v>0</v>
      </c>
      <c r="L53" s="79">
        <v>0</v>
      </c>
      <c r="M53" s="79">
        <v>0</v>
      </c>
      <c r="N53" s="73">
        <v>0</v>
      </c>
      <c r="O53" s="73">
        <v>0</v>
      </c>
      <c r="P53" s="79">
        <v>0</v>
      </c>
      <c r="Q53" s="73">
        <v>0</v>
      </c>
      <c r="R53" s="80">
        <f t="shared" si="0"/>
        <v>0</v>
      </c>
      <c r="S53" s="81">
        <f t="shared" si="1"/>
        <v>0</v>
      </c>
      <c r="T53" s="80" t="str">
        <f t="shared" si="2"/>
        <v>Yếu</v>
      </c>
      <c r="U53" s="82" t="s">
        <v>376</v>
      </c>
      <c r="V53" s="83" t="s">
        <v>189</v>
      </c>
      <c r="W53" s="84"/>
    </row>
    <row r="54" spans="1:25" s="88" customFormat="1" ht="26.25" customHeight="1">
      <c r="A54" s="73">
        <v>47</v>
      </c>
      <c r="B54" s="86">
        <v>2310040047</v>
      </c>
      <c r="C54" s="75" t="s">
        <v>917</v>
      </c>
      <c r="D54" s="76" t="s">
        <v>430</v>
      </c>
      <c r="E54" s="74"/>
      <c r="F54" s="78"/>
      <c r="G54" s="73"/>
      <c r="H54" s="73"/>
      <c r="I54" s="73"/>
      <c r="J54" s="79">
        <v>0</v>
      </c>
      <c r="K54" s="79">
        <v>0</v>
      </c>
      <c r="L54" s="79">
        <v>0</v>
      </c>
      <c r="M54" s="79">
        <v>0</v>
      </c>
      <c r="N54" s="73">
        <v>0</v>
      </c>
      <c r="O54" s="73">
        <v>0</v>
      </c>
      <c r="P54" s="79">
        <v>0</v>
      </c>
      <c r="Q54" s="73">
        <v>0</v>
      </c>
      <c r="R54" s="80">
        <f t="shared" si="0"/>
        <v>0</v>
      </c>
      <c r="S54" s="81">
        <f t="shared" si="1"/>
        <v>0</v>
      </c>
      <c r="T54" s="80" t="str">
        <f t="shared" si="2"/>
        <v>Yếu</v>
      </c>
      <c r="U54" s="82" t="s">
        <v>940</v>
      </c>
      <c r="V54" s="83" t="s">
        <v>189</v>
      </c>
      <c r="W54" s="84"/>
    </row>
    <row r="55" spans="1:25" s="88" customFormat="1" ht="26.25" customHeight="1">
      <c r="A55" s="73">
        <v>48</v>
      </c>
      <c r="B55" s="86">
        <v>2310040048</v>
      </c>
      <c r="C55" s="75" t="s">
        <v>431</v>
      </c>
      <c r="D55" s="76" t="s">
        <v>432</v>
      </c>
      <c r="E55" s="74"/>
      <c r="F55" s="78"/>
      <c r="G55" s="73"/>
      <c r="H55" s="73"/>
      <c r="I55" s="73"/>
      <c r="J55" s="79">
        <v>0</v>
      </c>
      <c r="K55" s="79">
        <v>0</v>
      </c>
      <c r="L55" s="79">
        <v>0</v>
      </c>
      <c r="M55" s="79">
        <v>0</v>
      </c>
      <c r="N55" s="73">
        <v>0</v>
      </c>
      <c r="O55" s="73">
        <v>0</v>
      </c>
      <c r="P55" s="79">
        <v>0</v>
      </c>
      <c r="Q55" s="73">
        <v>0</v>
      </c>
      <c r="R55" s="80">
        <f t="shared" si="0"/>
        <v>0</v>
      </c>
      <c r="S55" s="81">
        <f t="shared" si="1"/>
        <v>0</v>
      </c>
      <c r="T55" s="80" t="str">
        <f t="shared" si="2"/>
        <v>Yếu</v>
      </c>
      <c r="U55" s="82" t="s">
        <v>376</v>
      </c>
      <c r="V55" s="83" t="s">
        <v>189</v>
      </c>
      <c r="W55" s="84"/>
    </row>
    <row r="56" spans="1:25" s="88" customFormat="1" ht="26.25" customHeight="1">
      <c r="A56" s="257">
        <v>49</v>
      </c>
      <c r="B56" s="86">
        <v>2310040049</v>
      </c>
      <c r="C56" s="75" t="s">
        <v>410</v>
      </c>
      <c r="D56" s="76" t="s">
        <v>127</v>
      </c>
      <c r="E56" s="74"/>
      <c r="F56" s="78"/>
      <c r="G56" s="73"/>
      <c r="H56" s="73"/>
      <c r="I56" s="73"/>
      <c r="J56" s="79">
        <v>22</v>
      </c>
      <c r="K56" s="79">
        <v>6</v>
      </c>
      <c r="L56" s="79">
        <v>8</v>
      </c>
      <c r="M56" s="79">
        <v>10</v>
      </c>
      <c r="N56" s="73">
        <v>5</v>
      </c>
      <c r="O56" s="73">
        <v>0</v>
      </c>
      <c r="P56" s="79">
        <v>15</v>
      </c>
      <c r="Q56" s="73">
        <v>5</v>
      </c>
      <c r="R56" s="80">
        <f t="shared" si="0"/>
        <v>1</v>
      </c>
      <c r="S56" s="81">
        <f t="shared" si="1"/>
        <v>72</v>
      </c>
      <c r="T56" s="80" t="str">
        <f t="shared" si="2"/>
        <v>Khá</v>
      </c>
      <c r="U56" s="82" t="s">
        <v>382</v>
      </c>
      <c r="V56" s="83" t="s">
        <v>182</v>
      </c>
      <c r="W56" s="84"/>
      <c r="X56"/>
    </row>
    <row r="57" spans="1:25" s="88" customFormat="1" ht="26.25" customHeight="1">
      <c r="A57" s="85"/>
      <c r="B57" s="85"/>
      <c r="C57" s="90"/>
      <c r="D57" s="90"/>
      <c r="E57" s="85"/>
      <c r="F57" s="91"/>
      <c r="G57" s="85"/>
      <c r="H57" s="85"/>
      <c r="I57" s="85"/>
      <c r="J57" s="90">
        <f>COUNTIF(J8:J56,"&gt;25")</f>
        <v>0</v>
      </c>
      <c r="K57" s="90">
        <f>COUNTIF(K8:K56,"&gt;7")</f>
        <v>0</v>
      </c>
      <c r="L57" s="90">
        <f>COUNTIF(L8:L56,"&gt;8")</f>
        <v>0</v>
      </c>
      <c r="M57" s="90">
        <f>COUNTIF(M8:M56,"&gt;10")</f>
        <v>0</v>
      </c>
      <c r="N57" s="90">
        <f>COUNTIF(N8:N56,"&gt;5")</f>
        <v>5</v>
      </c>
      <c r="O57" s="90">
        <f>COUNTIF(O8:O56,"&gt;0")</f>
        <v>12</v>
      </c>
      <c r="P57" s="90">
        <f>COUNTIF(P8:P56,"&gt;15")</f>
        <v>0</v>
      </c>
      <c r="Q57" s="90">
        <f>COUNTIF(Q8:Q56,"&gt;7")</f>
        <v>0</v>
      </c>
      <c r="R57" s="90">
        <f>COUNTIF(R8:R56,"&gt;7")</f>
        <v>0</v>
      </c>
      <c r="S57" s="90">
        <f>COUNTIF(S8:S56,"&gt;7")</f>
        <v>44</v>
      </c>
      <c r="T57" s="92"/>
      <c r="U57" s="85"/>
      <c r="V57" s="94"/>
      <c r="W57" s="95"/>
    </row>
    <row r="58" spans="1:25">
      <c r="A58" s="229" t="s">
        <v>814</v>
      </c>
      <c r="B58" s="229"/>
      <c r="C58" s="229"/>
      <c r="D58" s="229"/>
      <c r="E58" s="93"/>
      <c r="F58" s="93"/>
      <c r="G58" s="96"/>
      <c r="H58" s="97" t="s">
        <v>57</v>
      </c>
      <c r="I58" s="97"/>
      <c r="J58" s="97"/>
      <c r="K58" s="97"/>
      <c r="L58" s="97"/>
      <c r="M58" s="97"/>
      <c r="N58" s="97"/>
      <c r="O58" s="97"/>
      <c r="P58" s="97"/>
      <c r="Q58" s="96"/>
      <c r="R58" s="96"/>
      <c r="S58" s="229" t="s">
        <v>58</v>
      </c>
      <c r="T58" s="229"/>
      <c r="U58" s="229"/>
      <c r="V58" s="229"/>
      <c r="W58" s="229"/>
      <c r="Y58" s="88"/>
    </row>
  </sheetData>
  <mergeCells count="24">
    <mergeCell ref="A1:W1"/>
    <mergeCell ref="A2:W2"/>
    <mergeCell ref="A3:W3"/>
    <mergeCell ref="A4:A6"/>
    <mergeCell ref="B4:B6"/>
    <mergeCell ref="C4:D6"/>
    <mergeCell ref="E4:E6"/>
    <mergeCell ref="F4:T4"/>
    <mergeCell ref="U4:V4"/>
    <mergeCell ref="W4:W6"/>
    <mergeCell ref="A58:D58"/>
    <mergeCell ref="S58:W58"/>
    <mergeCell ref="P5:R5"/>
    <mergeCell ref="S5:S6"/>
    <mergeCell ref="T5:T6"/>
    <mergeCell ref="U5:U6"/>
    <mergeCell ref="V5:V6"/>
    <mergeCell ref="C7:D7"/>
    <mergeCell ref="F5:F6"/>
    <mergeCell ref="G5:I5"/>
    <mergeCell ref="J5:J6"/>
    <mergeCell ref="K5:M5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23CĐBC</vt:lpstr>
      <vt:lpstr>23CĐTT1</vt:lpstr>
      <vt:lpstr>23CĐTT2</vt:lpstr>
      <vt:lpstr>23CĐTT3</vt:lpstr>
      <vt:lpstr>23CĐPR</vt:lpstr>
      <vt:lpstr>23CDDH</vt:lpstr>
      <vt:lpstr>23CĐQP</vt:lpstr>
      <vt:lpstr>'23CĐBC'!Print_Titles</vt:lpstr>
      <vt:lpstr>'23CĐTT1'!Print_Titles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</dc:creator>
  <cp:lastModifiedBy>Admin</cp:lastModifiedBy>
  <cp:lastPrinted>2023-08-19T06:33:00Z</cp:lastPrinted>
  <dcterms:created xsi:type="dcterms:W3CDTF">2023-07-20T04:17:00Z</dcterms:created>
  <dcterms:modified xsi:type="dcterms:W3CDTF">2024-05-28T03:35:35Z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2DD99AD2EFF142D5840B758507665A53_13</vt:lpwstr>
  </property>
  <property fmtid="{D5CDD505-2E9C-101B-9397-08002B2CF9AE}" pid="3" name="KSOProductBuildVer">
    <vt:lpwstr>1033-12.2.0.13489</vt:lpwstr>
  </property>
</Properties>
</file>